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8180" windowHeight="8550"/>
  </bookViews>
  <sheets>
    <sheet name="計算シート" sheetId="2" r:id="rId1"/>
  </sheets>
  <definedNames>
    <definedName name="_xlnm.Print_Area" localSheetId="0">計算シート!$A$1:$P$70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J10" authorId="0">
      <text>
        <r>
          <rPr>
            <sz val="9"/>
            <color indexed="81"/>
            <rFont val="ＭＳ Ｐゴシック"/>
          </rPr>
          <t xml:space="preserve">加入者数：
世帯の中で国民健康保険に加入している人の数を入力してください。
</t>
        </r>
      </text>
    </comment>
    <comment ref="J35" authorId="0">
      <text>
        <r>
          <rPr>
            <b/>
            <sz val="9"/>
            <color indexed="81"/>
            <rFont val="ＭＳ Ｐゴシック"/>
          </rPr>
          <t>加入者数：
医療分と同じ数字が自動で入力されます。</t>
        </r>
      </text>
    </comment>
    <comment ref="G42" authorId="0">
      <text>
        <r>
          <rPr>
            <b/>
            <sz val="9"/>
            <color indexed="81"/>
            <rFont val="ＭＳ Ｐゴシック"/>
          </rPr>
          <t>上記で求めた所得の合算額：
医療分と同じ数字が自動で入力されます。</t>
        </r>
      </text>
    </comment>
    <comment ref="J54" authorId="0">
      <text>
        <r>
          <rPr>
            <b/>
            <sz val="9"/>
            <color indexed="81"/>
            <rFont val="ＭＳ Ｐゴシック"/>
          </rPr>
          <t>加入者数：
世帯の中で国民健康保険に加入している４０歳以上６４歳までの人の数を入力してください。</t>
        </r>
      </text>
    </comment>
    <comment ref="J37" authorId="0">
      <text>
        <r>
          <rPr>
            <b/>
            <sz val="9"/>
            <color indexed="81"/>
            <rFont val="ＭＳ Ｐゴシック"/>
          </rPr>
          <t>加入者数：
医療分と同じ数字が自動で入力されます。</t>
        </r>
      </text>
    </comment>
  </commentList>
</comments>
</file>

<file path=xl/sharedStrings.xml><?xml version="1.0" encoding="utf-8"?>
<sst xmlns="http://schemas.openxmlformats.org/spreadsheetml/2006/main" xmlns:r="http://schemas.openxmlformats.org/officeDocument/2006/relationships" count="66" uniqueCount="66">
  <si>
    <t>人</t>
    <rPh sb="0" eb="1">
      <t>ニン</t>
    </rPh>
    <phoneticPr fontId="1"/>
  </si>
  <si>
    <t>F</t>
  </si>
  <si>
    <t>A　均等割（人数割）・・・加入者１人につき年間１９，５００円</t>
    <rPh sb="2" eb="5">
      <t>キントウワリ</t>
    </rPh>
    <rPh sb="6" eb="8">
      <t>ニンズウ</t>
    </rPh>
    <rPh sb="8" eb="9">
      <t>ワリ</t>
    </rPh>
    <rPh sb="13" eb="16">
      <t>カニュウシャ</t>
    </rPh>
    <rPh sb="16" eb="18">
      <t>ヒトリ</t>
    </rPh>
    <rPh sb="21" eb="23">
      <t>ネンカン</t>
    </rPh>
    <rPh sb="29" eb="30">
      <t>エン</t>
    </rPh>
    <phoneticPr fontId="1"/>
  </si>
  <si>
    <t>　医療分・支援分・介護分それぞれに算出した年間税額の合計額です。</t>
    <rPh sb="1" eb="3">
      <t>イリョウ</t>
    </rPh>
    <rPh sb="3" eb="4">
      <t>ブン</t>
    </rPh>
    <rPh sb="5" eb="7">
      <t>シエン</t>
    </rPh>
    <rPh sb="7" eb="8">
      <t>ブン</t>
    </rPh>
    <rPh sb="9" eb="11">
      <t>カイゴ</t>
    </rPh>
    <rPh sb="11" eb="12">
      <t>ブン</t>
    </rPh>
    <rPh sb="17" eb="19">
      <t>サンシュツ</t>
    </rPh>
    <rPh sb="21" eb="23">
      <t>ネンカン</t>
    </rPh>
    <rPh sb="23" eb="25">
      <t>ゼイガク</t>
    </rPh>
    <rPh sb="26" eb="28">
      <t>ゴウケイ</t>
    </rPh>
    <rPh sb="28" eb="29">
      <t>ガク</t>
    </rPh>
    <phoneticPr fontId="1"/>
  </si>
  <si>
    <t>｛結果｝</t>
    <rPh sb="1" eb="3">
      <t>ケッカ</t>
    </rPh>
    <phoneticPr fontId="1"/>
  </si>
  <si>
    <r>
      <t>　このシートの計算は概算であり、</t>
    </r>
    <r>
      <rPr>
        <b/>
        <u/>
        <sz val="11"/>
        <color theme="1"/>
        <rFont val="ＭＳ Ｐゴシック"/>
      </rPr>
      <t>実際の課税額と異なる場合があります</t>
    </r>
    <r>
      <rPr>
        <sz val="11"/>
        <color theme="1"/>
        <rFont val="ＭＳ Ｐゴシック"/>
      </rPr>
      <t>ので、あらかじめご了承ください。</t>
    </r>
    <rPh sb="7" eb="9">
      <t>ケイサン</t>
    </rPh>
    <rPh sb="10" eb="12">
      <t>ガイサン</t>
    </rPh>
    <rPh sb="16" eb="18">
      <t>ジッサイ</t>
    </rPh>
    <rPh sb="19" eb="21">
      <t>カゼイ</t>
    </rPh>
    <rPh sb="21" eb="22">
      <t>ガク</t>
    </rPh>
    <rPh sb="23" eb="24">
      <t>コト</t>
    </rPh>
    <rPh sb="26" eb="28">
      <t>バアイ</t>
    </rPh>
    <rPh sb="42" eb="44">
      <t>リョウショウ</t>
    </rPh>
    <phoneticPr fontId="1"/>
  </si>
  <si>
    <t>G　＋　H</t>
  </si>
  <si>
    <t>E　＋　F</t>
  </si>
  <si>
    <t>＝</t>
  </si>
  <si>
    <t>B</t>
  </si>
  <si>
    <t>C　所得割　　　　　　・・・旧但し書き所得（加入者各々の令和４年分（１月～１２月）の所得から基礎控除（４３万円）</t>
    <rPh sb="2" eb="4">
      <t>ショトク</t>
    </rPh>
    <rPh sb="4" eb="5">
      <t>ワリ</t>
    </rPh>
    <rPh sb="14" eb="15">
      <t>キュウ</t>
    </rPh>
    <rPh sb="15" eb="16">
      <t>タダ</t>
    </rPh>
    <rPh sb="17" eb="18">
      <t>ガ</t>
    </rPh>
    <rPh sb="19" eb="21">
      <t>ショトク</t>
    </rPh>
    <rPh sb="22" eb="25">
      <t>カニュウシャ</t>
    </rPh>
    <rPh sb="25" eb="27">
      <t>オノオノ</t>
    </rPh>
    <rPh sb="28" eb="30">
      <t>レイワ</t>
    </rPh>
    <rPh sb="31" eb="32">
      <t>トシ</t>
    </rPh>
    <rPh sb="32" eb="33">
      <t>ブン</t>
    </rPh>
    <rPh sb="35" eb="36">
      <t>ガツ</t>
    </rPh>
    <rPh sb="39" eb="40">
      <t>ガツ</t>
    </rPh>
    <rPh sb="42" eb="44">
      <t>ショトク</t>
    </rPh>
    <rPh sb="46" eb="48">
      <t>キソ</t>
    </rPh>
    <rPh sb="48" eb="50">
      <t>コウジョ</t>
    </rPh>
    <rPh sb="53" eb="55">
      <t>マンエン</t>
    </rPh>
    <phoneticPr fontId="1"/>
  </si>
  <si>
    <t>A ＋ A' ＋ B ＋ C ＋ D</t>
  </si>
  <si>
    <t>算出税額</t>
    <rPh sb="0" eb="2">
      <t>サンシュツ</t>
    </rPh>
    <rPh sb="2" eb="4">
      <t>ゼイガク</t>
    </rPh>
    <phoneticPr fontId="1"/>
  </si>
  <si>
    <t>G</t>
  </si>
  <si>
    <t>上記で求めた所得の合算額</t>
    <rPh sb="0" eb="2">
      <t>ジョウキ</t>
    </rPh>
    <rPh sb="3" eb="4">
      <t>モト</t>
    </rPh>
    <rPh sb="6" eb="8">
      <t>ショトク</t>
    </rPh>
    <rPh sb="9" eb="11">
      <t>ガッサン</t>
    </rPh>
    <rPh sb="11" eb="12">
      <t>ガク</t>
    </rPh>
    <phoneticPr fontId="1"/>
  </si>
  <si>
    <t>小学生以上</t>
    <rPh sb="0" eb="3">
      <t>ショウガクセイ</t>
    </rPh>
    <rPh sb="3" eb="5">
      <t>イジョウ</t>
    </rPh>
    <phoneticPr fontId="1"/>
  </si>
  <si>
    <t>A</t>
  </si>
  <si>
    <t>◇使い方について</t>
    <rPh sb="1" eb="2">
      <t>ツカ</t>
    </rPh>
    <rPh sb="3" eb="4">
      <t>カタ</t>
    </rPh>
    <phoneticPr fontId="1"/>
  </si>
  <si>
    <t>未就学児</t>
    <rPh sb="0" eb="4">
      <t>ミシュウガクジ</t>
    </rPh>
    <phoneticPr fontId="1"/>
  </si>
  <si>
    <t>（１００円未満切り捨て）</t>
    <rPh sb="4" eb="5">
      <t>エン</t>
    </rPh>
    <rPh sb="5" eb="7">
      <t>ミマン</t>
    </rPh>
    <rPh sb="7" eb="8">
      <t>キ</t>
    </rPh>
    <rPh sb="9" eb="10">
      <t>ス</t>
    </rPh>
    <phoneticPr fontId="1"/>
  </si>
  <si>
    <t>介護分③</t>
    <rPh sb="0" eb="2">
      <t>カイゴ</t>
    </rPh>
    <rPh sb="2" eb="3">
      <t>ブン</t>
    </rPh>
    <phoneticPr fontId="1"/>
  </si>
  <si>
    <t>＋</t>
  </si>
  <si>
    <t>①</t>
  </si>
  <si>
    <t>年間税額</t>
    <rPh sb="0" eb="2">
      <t>ネンカン</t>
    </rPh>
    <rPh sb="2" eb="4">
      <t>ゼイガク</t>
    </rPh>
    <phoneticPr fontId="1"/>
  </si>
  <si>
    <t>加入者数</t>
    <rPh sb="0" eb="3">
      <t>カニュウシャ</t>
    </rPh>
    <rPh sb="3" eb="4">
      <t>スウ</t>
    </rPh>
    <phoneticPr fontId="1"/>
  </si>
  <si>
    <t>E</t>
  </si>
  <si>
    <t>医療分①</t>
    <rPh sb="0" eb="2">
      <t>イリョウ</t>
    </rPh>
    <rPh sb="2" eb="3">
      <t>ブン</t>
    </rPh>
    <phoneticPr fontId="1"/>
  </si>
  <si>
    <t>③</t>
  </si>
  <si>
    <t>　※７割・５割・２割の軽減制度に該当する場合、Aの均等割、Bの平等割が減額されます。</t>
    <rPh sb="3" eb="4">
      <t>ワリ</t>
    </rPh>
    <rPh sb="6" eb="7">
      <t>ワリ</t>
    </rPh>
    <rPh sb="9" eb="10">
      <t>ワリ</t>
    </rPh>
    <rPh sb="11" eb="13">
      <t>ケイゲン</t>
    </rPh>
    <rPh sb="13" eb="15">
      <t>セイド</t>
    </rPh>
    <rPh sb="16" eb="18">
      <t>ガイトウ</t>
    </rPh>
    <rPh sb="20" eb="22">
      <t>バアイ</t>
    </rPh>
    <rPh sb="25" eb="28">
      <t>キントウワリ</t>
    </rPh>
    <rPh sb="31" eb="33">
      <t>ビョウドウ</t>
    </rPh>
    <rPh sb="33" eb="34">
      <t>ワリ</t>
    </rPh>
    <rPh sb="35" eb="37">
      <t>ゲンガク</t>
    </rPh>
    <phoneticPr fontId="1"/>
  </si>
  <si>
    <t>　                   　    また、共有分の固定資産税額は共有持分に応じて按分した額を算入します。</t>
  </si>
  <si>
    <t>＜算出税額＞</t>
    <rPh sb="1" eb="3">
      <t>サンシュツ</t>
    </rPh>
    <rPh sb="3" eb="5">
      <t>ゼイガク</t>
    </rPh>
    <phoneticPr fontId="1"/>
  </si>
  <si>
    <t>C</t>
  </si>
  <si>
    <t>H</t>
  </si>
  <si>
    <t>　※未就学児の均等割は、7割・5割・2割の軽減制度に該当する場合は軽減後の均等割額が1/2減額されます。</t>
  </si>
  <si>
    <t>＜支援分の計算＞　（加入者全員）</t>
    <rPh sb="1" eb="3">
      <t>シエン</t>
    </rPh>
    <rPh sb="3" eb="4">
      <t>ブン</t>
    </rPh>
    <rPh sb="5" eb="7">
      <t>ケイサン</t>
    </rPh>
    <rPh sb="10" eb="13">
      <t>カニュウシャ</t>
    </rPh>
    <rPh sb="13" eb="15">
      <t>ゼンイン</t>
    </rPh>
    <phoneticPr fontId="1"/>
  </si>
  <si>
    <t>×</t>
  </si>
  <si>
    <t>D</t>
  </si>
  <si>
    <t>＜医療分の計算＞　（加入者全員）</t>
    <rPh sb="1" eb="3">
      <t>イリョウ</t>
    </rPh>
    <rPh sb="3" eb="4">
      <t>ブン</t>
    </rPh>
    <rPh sb="5" eb="7">
      <t>ケイサン</t>
    </rPh>
    <rPh sb="10" eb="13">
      <t>カニュウシャ</t>
    </rPh>
    <rPh sb="13" eb="15">
      <t>ゼンイン</t>
    </rPh>
    <phoneticPr fontId="1"/>
  </si>
  <si>
    <t>（１２か月分・・・課税の上限額　２２万円）</t>
    <rPh sb="4" eb="5">
      <t>ゲツ</t>
    </rPh>
    <rPh sb="5" eb="6">
      <t>ブン</t>
    </rPh>
    <rPh sb="9" eb="11">
      <t>カゼイ</t>
    </rPh>
    <rPh sb="12" eb="15">
      <t>ジョウゲンガク</t>
    </rPh>
    <rPh sb="18" eb="20">
      <t>マンエン</t>
    </rPh>
    <phoneticPr fontId="1"/>
  </si>
  <si>
    <t>令和5年度国民健康保険税の計算方法</t>
    <rPh sb="0" eb="2">
      <t>レイワ</t>
    </rPh>
    <rPh sb="3" eb="5">
      <t>ネンド</t>
    </rPh>
    <rPh sb="5" eb="7">
      <t>コクミン</t>
    </rPh>
    <rPh sb="7" eb="9">
      <t>ケンコウ</t>
    </rPh>
    <rPh sb="9" eb="11">
      <t>ホケン</t>
    </rPh>
    <rPh sb="11" eb="12">
      <t>ゼイ</t>
    </rPh>
    <rPh sb="13" eb="15">
      <t>ケイサン</t>
    </rPh>
    <rPh sb="15" eb="17">
      <t>ホウホウ</t>
    </rPh>
    <phoneticPr fontId="1"/>
  </si>
  <si>
    <t>円</t>
    <rPh sb="0" eb="1">
      <t>エン</t>
    </rPh>
    <phoneticPr fontId="1"/>
  </si>
  <si>
    <t>E　均等割（人数割）・・・加入者１人につき年間９，９００円</t>
    <rPh sb="2" eb="5">
      <t>キントウワリ</t>
    </rPh>
    <rPh sb="6" eb="8">
      <t>ニンズウ</t>
    </rPh>
    <rPh sb="8" eb="9">
      <t>ワリ</t>
    </rPh>
    <rPh sb="13" eb="16">
      <t>カニュウシャ</t>
    </rPh>
    <rPh sb="16" eb="18">
      <t>ヒトリ</t>
    </rPh>
    <rPh sb="21" eb="23">
      <t>ネンカン</t>
    </rPh>
    <rPh sb="28" eb="29">
      <t>エン</t>
    </rPh>
    <phoneticPr fontId="1"/>
  </si>
  <si>
    <t>　※７割・５割・２割の軽減制度に該当する場合、Gの均等割が減額されます。</t>
    <rPh sb="3" eb="4">
      <t>ワリ</t>
    </rPh>
    <rPh sb="6" eb="7">
      <t>ワリ</t>
    </rPh>
    <rPh sb="9" eb="10">
      <t>ワリ</t>
    </rPh>
    <rPh sb="11" eb="13">
      <t>ケイゲン</t>
    </rPh>
    <rPh sb="13" eb="15">
      <t>セイド</t>
    </rPh>
    <rPh sb="16" eb="18">
      <t>ガイトウ</t>
    </rPh>
    <rPh sb="20" eb="22">
      <t>バアイ</t>
    </rPh>
    <rPh sb="25" eb="28">
      <t>キントウワリ</t>
    </rPh>
    <rPh sb="29" eb="31">
      <t>ゲンガク</t>
    </rPh>
    <phoneticPr fontId="1"/>
  </si>
  <si>
    <t>A’</t>
  </si>
  <si>
    <t>％</t>
  </si>
  <si>
    <t>②</t>
  </si>
  <si>
    <t>◆国民健康保険税は「医療分」・「支援分」・「介護分」の計算を合算して年間税額を算出します。</t>
    <rPh sb="1" eb="3">
      <t>コクミン</t>
    </rPh>
    <rPh sb="3" eb="5">
      <t>ケンコウ</t>
    </rPh>
    <rPh sb="5" eb="7">
      <t>ホケン</t>
    </rPh>
    <rPh sb="7" eb="8">
      <t>ゼイ</t>
    </rPh>
    <rPh sb="10" eb="12">
      <t>イリョウ</t>
    </rPh>
    <rPh sb="12" eb="13">
      <t>ブン</t>
    </rPh>
    <rPh sb="16" eb="18">
      <t>シエン</t>
    </rPh>
    <rPh sb="18" eb="19">
      <t>ブン</t>
    </rPh>
    <rPh sb="22" eb="24">
      <t>カイゴ</t>
    </rPh>
    <rPh sb="24" eb="25">
      <t>ブン</t>
    </rPh>
    <rPh sb="27" eb="29">
      <t>ケイサン</t>
    </rPh>
    <rPh sb="30" eb="32">
      <t>ガッサン</t>
    </rPh>
    <rPh sb="34" eb="36">
      <t>ネンカン</t>
    </rPh>
    <rPh sb="36" eb="38">
      <t>ゼイガク</t>
    </rPh>
    <rPh sb="39" eb="41">
      <t>サンシュツ</t>
    </rPh>
    <phoneticPr fontId="1"/>
  </si>
  <si>
    <t>＜介護分の計算＞　（４０歳から６４歳まで）</t>
    <rPh sb="1" eb="3">
      <t>カイゴ</t>
    </rPh>
    <rPh sb="3" eb="4">
      <t>ブン</t>
    </rPh>
    <rPh sb="5" eb="7">
      <t>ケイサン</t>
    </rPh>
    <rPh sb="12" eb="13">
      <t>サイ</t>
    </rPh>
    <rPh sb="17" eb="18">
      <t>サイ</t>
    </rPh>
    <phoneticPr fontId="1"/>
  </si>
  <si>
    <t>支援分②</t>
    <rPh sb="0" eb="2">
      <t>シエン</t>
    </rPh>
    <rPh sb="2" eb="3">
      <t>ブン</t>
    </rPh>
    <phoneticPr fontId="1"/>
  </si>
  <si>
    <t>（１２か月分・・・課税の上限額　１７万円）</t>
    <rPh sb="4" eb="5">
      <t>ゲツ</t>
    </rPh>
    <rPh sb="5" eb="6">
      <t>ブン</t>
    </rPh>
    <rPh sb="9" eb="11">
      <t>カゼイ</t>
    </rPh>
    <rPh sb="12" eb="15">
      <t>ジョウゲンガク</t>
    </rPh>
    <rPh sb="18" eb="20">
      <t>マンエン</t>
    </rPh>
    <phoneticPr fontId="1"/>
  </si>
  <si>
    <t>　※７割・５割・２割の軽減制度に該当する場合、Eの均等割が減額されます。</t>
    <rPh sb="3" eb="4">
      <t>ワリ</t>
    </rPh>
    <rPh sb="6" eb="7">
      <t>ワリ</t>
    </rPh>
    <rPh sb="9" eb="10">
      <t>ワリ</t>
    </rPh>
    <rPh sb="11" eb="13">
      <t>ケイゲン</t>
    </rPh>
    <rPh sb="13" eb="15">
      <t>セイド</t>
    </rPh>
    <rPh sb="16" eb="18">
      <t>ガイトウ</t>
    </rPh>
    <rPh sb="20" eb="22">
      <t>バアイ</t>
    </rPh>
    <rPh sb="25" eb="28">
      <t>キントウワリ</t>
    </rPh>
    <rPh sb="29" eb="31">
      <t>ゲンガク</t>
    </rPh>
    <phoneticPr fontId="1"/>
  </si>
  <si>
    <r>
      <t>◇</t>
    </r>
    <r>
      <rPr>
        <b/>
        <u/>
        <sz val="11"/>
        <color theme="1"/>
        <rFont val="ＭＳ Ｐゴシック"/>
      </rPr>
      <t>４０歳から６４歳までの方</t>
    </r>
    <r>
      <rPr>
        <sz val="11"/>
        <color theme="1"/>
        <rFont val="ＭＳ Ｐゴシック"/>
      </rPr>
      <t>は、このほかに</t>
    </r>
    <r>
      <rPr>
        <b/>
        <sz val="11"/>
        <color theme="1"/>
        <rFont val="ＭＳ Ｐゴシック"/>
      </rPr>
      <t>介護分</t>
    </r>
    <r>
      <rPr>
        <sz val="11"/>
        <color theme="1"/>
        <rFont val="ＭＳ Ｐゴシック"/>
      </rPr>
      <t>も合算されます。</t>
    </r>
    <rPh sb="3" eb="4">
      <t>サイ</t>
    </rPh>
    <rPh sb="8" eb="9">
      <t>サイ</t>
    </rPh>
    <rPh sb="12" eb="13">
      <t>カタ</t>
    </rPh>
    <rPh sb="20" eb="22">
      <t>カイゴ</t>
    </rPh>
    <rPh sb="22" eb="23">
      <t>ブン</t>
    </rPh>
    <rPh sb="24" eb="26">
      <t>ガッサン</t>
    </rPh>
    <phoneticPr fontId="1"/>
  </si>
  <si>
    <t>B　平等割（世帯割）・・・１世帯につき年間１６，０００円</t>
    <rPh sb="2" eb="4">
      <t>ビョウドウ</t>
    </rPh>
    <rPh sb="4" eb="5">
      <t>ワリ</t>
    </rPh>
    <rPh sb="6" eb="8">
      <t>セタイ</t>
    </rPh>
    <rPh sb="8" eb="9">
      <t>ワリ</t>
    </rPh>
    <rPh sb="14" eb="16">
      <t>セタイ</t>
    </rPh>
    <rPh sb="19" eb="21">
      <t>ネンカン</t>
    </rPh>
    <rPh sb="27" eb="28">
      <t>エン</t>
    </rPh>
    <phoneticPr fontId="1"/>
  </si>
  <si>
    <t xml:space="preserve">                  　       を引いた額を世帯内の国保加入者全員分を合算した額）に６．９％を乗じます。</t>
  </si>
  <si>
    <t>D　資産割　　　　　　・・・加入者が市内に土地・家屋を所有している場合、その固定資産税額（都市計画税を除く）に２０．０％を乗じます。</t>
    <rPh sb="2" eb="4">
      <t>シサン</t>
    </rPh>
    <rPh sb="4" eb="5">
      <t>ワリ</t>
    </rPh>
    <rPh sb="14" eb="17">
      <t>カニュウシャ</t>
    </rPh>
    <rPh sb="18" eb="20">
      <t>シナイ</t>
    </rPh>
    <rPh sb="21" eb="23">
      <t>トチ</t>
    </rPh>
    <rPh sb="24" eb="26">
      <t>カオク</t>
    </rPh>
    <rPh sb="27" eb="29">
      <t>ショユウ</t>
    </rPh>
    <rPh sb="33" eb="35">
      <t>バアイ</t>
    </rPh>
    <rPh sb="38" eb="40">
      <t>コテイ</t>
    </rPh>
    <rPh sb="40" eb="42">
      <t>シサン</t>
    </rPh>
    <rPh sb="42" eb="44">
      <t>ゼイガク</t>
    </rPh>
    <rPh sb="45" eb="47">
      <t>トシ</t>
    </rPh>
    <rPh sb="47" eb="49">
      <t>ケイカク</t>
    </rPh>
    <rPh sb="49" eb="50">
      <t>ゼイ</t>
    </rPh>
    <rPh sb="51" eb="52">
      <t>ノゾ</t>
    </rPh>
    <rPh sb="61" eb="62">
      <t>ジョウ</t>
    </rPh>
    <phoneticPr fontId="1"/>
  </si>
  <si>
    <t>　             　          を引いた額を世帯内の国保加入者全員分を合算した額）に２．９％を乗じます。</t>
  </si>
  <si>
    <t>G　均等割（人数割）・・・加入者１人につき年間１２，４００円</t>
    <rPh sb="2" eb="5">
      <t>キントウワリ</t>
    </rPh>
    <rPh sb="6" eb="8">
      <t>ニンズウ</t>
    </rPh>
    <rPh sb="8" eb="9">
      <t>ワリ</t>
    </rPh>
    <rPh sb="13" eb="16">
      <t>カニュウシャ</t>
    </rPh>
    <rPh sb="16" eb="18">
      <t>ヒトリ</t>
    </rPh>
    <rPh sb="21" eb="23">
      <t>ネンカン</t>
    </rPh>
    <rPh sb="29" eb="30">
      <t>エン</t>
    </rPh>
    <phoneticPr fontId="1"/>
  </si>
  <si>
    <t xml:space="preserve">                     　  　を引いた額を世帯内の国保加入者全員分を合算した額）に２．７％を乗じます。</t>
  </si>
  <si>
    <t>×1/2</t>
  </si>
  <si>
    <t>E’</t>
  </si>
  <si>
    <t>　※未就学児の均等割は、7割・5割・2割の軽減制度に該当する場合は軽減後の均等割額が1/2減額されます。</t>
    <rPh sb="2" eb="6">
      <t>ミシュウガクジ</t>
    </rPh>
    <rPh sb="7" eb="10">
      <t>キントウワリ</t>
    </rPh>
    <rPh sb="13" eb="14">
      <t>ワリ</t>
    </rPh>
    <rPh sb="16" eb="17">
      <t>ワリ</t>
    </rPh>
    <rPh sb="19" eb="20">
      <t>ワリ</t>
    </rPh>
    <rPh sb="21" eb="23">
      <t>ケイゲン</t>
    </rPh>
    <rPh sb="23" eb="25">
      <t>セイド</t>
    </rPh>
    <rPh sb="26" eb="28">
      <t>ガイトウ</t>
    </rPh>
    <rPh sb="30" eb="32">
      <t>バアイ</t>
    </rPh>
    <rPh sb="33" eb="35">
      <t>ケイゲン</t>
    </rPh>
    <rPh sb="35" eb="36">
      <t>ゴ</t>
    </rPh>
    <rPh sb="37" eb="39">
      <t>キントウ</t>
    </rPh>
    <rPh sb="39" eb="40">
      <t>ワ</t>
    </rPh>
    <rPh sb="40" eb="41">
      <t>ガク</t>
    </rPh>
    <rPh sb="45" eb="47">
      <t>ゲンガク</t>
    </rPh>
    <phoneticPr fontId="1"/>
  </si>
  <si>
    <t>　なお、月割減額及び軽減制度には対応しておりません。（未就学児の均等割額軽減は除く。）</t>
    <rPh sb="4" eb="5">
      <t>ツキ</t>
    </rPh>
    <rPh sb="5" eb="6">
      <t>ワリ</t>
    </rPh>
    <rPh sb="6" eb="8">
      <t>ゲンガク</t>
    </rPh>
    <rPh sb="8" eb="9">
      <t>オヨ</t>
    </rPh>
    <rPh sb="10" eb="12">
      <t>ケイゲン</t>
    </rPh>
    <rPh sb="12" eb="14">
      <t>セイド</t>
    </rPh>
    <rPh sb="16" eb="18">
      <t>タイオウ</t>
    </rPh>
    <rPh sb="27" eb="31">
      <t>ミシュウガクジ</t>
    </rPh>
    <rPh sb="32" eb="35">
      <t>キントウワリ</t>
    </rPh>
    <rPh sb="35" eb="36">
      <t>ガク</t>
    </rPh>
    <rPh sb="36" eb="38">
      <t>ケイゲン</t>
    </rPh>
    <rPh sb="39" eb="40">
      <t>ノゾ</t>
    </rPh>
    <phoneticPr fontId="1"/>
  </si>
  <si>
    <t>（１２か月分・・・課税の上限額　６５万円）</t>
    <rPh sb="4" eb="5">
      <t>ゲツ</t>
    </rPh>
    <rPh sb="5" eb="6">
      <t>ブン</t>
    </rPh>
    <rPh sb="9" eb="11">
      <t>カゼイ</t>
    </rPh>
    <rPh sb="12" eb="15">
      <t>ジョウゲンガク</t>
    </rPh>
    <rPh sb="18" eb="20">
      <t>マンエン</t>
    </rPh>
    <phoneticPr fontId="1"/>
  </si>
  <si>
    <t>F　所得割　　　　　　・・・所得割課税標準額（加入者各々の令和４年分（１月～１２月）の所得から基礎控除（４３万円）</t>
    <rPh sb="2" eb="4">
      <t>ショトク</t>
    </rPh>
    <rPh sb="4" eb="5">
      <t>ワリ</t>
    </rPh>
    <rPh sb="14" eb="16">
      <t>ショトク</t>
    </rPh>
    <rPh sb="16" eb="17">
      <t>ワリ</t>
    </rPh>
    <rPh sb="17" eb="19">
      <t>カゼイ</t>
    </rPh>
    <rPh sb="19" eb="21">
      <t>ヒョウジュン</t>
    </rPh>
    <rPh sb="21" eb="22">
      <t>ガク</t>
    </rPh>
    <rPh sb="23" eb="26">
      <t>カニュウシャ</t>
    </rPh>
    <rPh sb="26" eb="28">
      <t>オノオノ</t>
    </rPh>
    <rPh sb="29" eb="31">
      <t>レイワ</t>
    </rPh>
    <rPh sb="32" eb="33">
      <t>トシ</t>
    </rPh>
    <rPh sb="33" eb="34">
      <t>ブン</t>
    </rPh>
    <rPh sb="36" eb="37">
      <t>ガツ</t>
    </rPh>
    <rPh sb="40" eb="41">
      <t>ガツ</t>
    </rPh>
    <rPh sb="43" eb="45">
      <t>ショトク</t>
    </rPh>
    <rPh sb="47" eb="49">
      <t>キソ</t>
    </rPh>
    <rPh sb="49" eb="51">
      <t>コウジョ</t>
    </rPh>
    <rPh sb="54" eb="56">
      <t>マンエン</t>
    </rPh>
    <phoneticPr fontId="1"/>
  </si>
  <si>
    <t>H　所得割　　　　　　・・・旧但し書き所得（加入者各々の令和４年分（１月～１２月）の所得から基礎控除（４３万円）</t>
    <rPh sb="2" eb="4">
      <t>ショトク</t>
    </rPh>
    <rPh sb="4" eb="5">
      <t>ワリ</t>
    </rPh>
    <rPh sb="14" eb="15">
      <t>キュウ</t>
    </rPh>
    <rPh sb="15" eb="16">
      <t>タダ</t>
    </rPh>
    <rPh sb="17" eb="18">
      <t>ガ</t>
    </rPh>
    <rPh sb="19" eb="21">
      <t>ショトク</t>
    </rPh>
    <rPh sb="22" eb="25">
      <t>カニュウシャ</t>
    </rPh>
    <rPh sb="25" eb="27">
      <t>オノオノ</t>
    </rPh>
    <rPh sb="28" eb="30">
      <t>レイワ</t>
    </rPh>
    <rPh sb="31" eb="32">
      <t>トシ</t>
    </rPh>
    <rPh sb="32" eb="33">
      <t>ブン</t>
    </rPh>
    <rPh sb="35" eb="36">
      <t>ガツ</t>
    </rPh>
    <rPh sb="39" eb="40">
      <t>ガツ</t>
    </rPh>
    <rPh sb="42" eb="44">
      <t>ショトク</t>
    </rPh>
    <rPh sb="46" eb="48">
      <t>キソ</t>
    </rPh>
    <rPh sb="48" eb="50">
      <t>コウジョ</t>
    </rPh>
    <rPh sb="53" eb="55">
      <t>マンエン</t>
    </rPh>
    <phoneticPr fontId="1"/>
  </si>
  <si>
    <t>令和５年度固定資産税額（加入者全員分）</t>
    <rPh sb="0" eb="2">
      <t>レイワ</t>
    </rPh>
    <rPh sb="3" eb="5">
      <t>ネンド</t>
    </rPh>
    <rPh sb="5" eb="7">
      <t>コテイ</t>
    </rPh>
    <rPh sb="7" eb="10">
      <t>シサンゼイ</t>
    </rPh>
    <rPh sb="10" eb="11">
      <t>ガク</t>
    </rPh>
    <rPh sb="12" eb="15">
      <t>カニュウシャ</t>
    </rPh>
    <rPh sb="15" eb="17">
      <t>ゼンイン</t>
    </rPh>
    <rPh sb="17" eb="18">
      <t>ブン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</si>
</sst>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_ "/>
    <numFmt numFmtId="178" formatCode="0.0_ "/>
  </numFmts>
  <fonts count="6">
    <font>
      <sz val="11"/>
      <color theme="1"/>
      <name val="ＭＳ Ｐゴシック"/>
      <family val="3"/>
    </font>
    <font>
      <sz val="6"/>
      <color auto="1"/>
      <name val="ＭＳ Ｐゴシック"/>
      <family val="3"/>
    </font>
    <font>
      <b/>
      <sz val="18"/>
      <color theme="1"/>
      <name val="ＭＳ Ｐゴシック"/>
      <family val="3"/>
    </font>
    <font>
      <b/>
      <sz val="11"/>
      <color theme="1"/>
      <name val="ＭＳ Ｐゴシック"/>
      <family val="3"/>
    </font>
    <font>
      <sz val="10"/>
      <color theme="1"/>
      <name val="ＭＳ Ｐゴシック"/>
      <family val="3"/>
    </font>
    <font>
      <sz val="11"/>
      <color auto="1"/>
      <name val="ＭＳ Ｐゴシック"/>
    </font>
  </fonts>
  <fills count="5">
    <fill>
      <patternFill patternType="none"/>
    </fill>
    <fill>
      <patternFill patternType="gray125"/>
    </fill>
    <fill>
      <patternFill patternType="solid">
        <fgColor rgb="FFFFFF00"/>
        <bgColor indexed="64"/>
      </patternFill>
    </fill>
    <fill>
      <patternFill patternType="solid">
        <fgColor theme="8" tint="0.4"/>
        <bgColor indexed="64"/>
      </patternFill>
    </fill>
    <fill>
      <patternFill patternType="solid">
        <fgColor theme="8" tint="0.6"/>
        <bgColor indexed="64"/>
      </patternFill>
    </fill>
  </fills>
  <borders count="16">
    <border>
      <left/>
      <right/>
      <top/>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double">
        <color auto="1"/>
      </top>
      <bottom/>
      <diagonal/>
    </border>
    <border>
      <left/>
      <right/>
      <top/>
      <bottom style="double">
        <color auto="1"/>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auto="1"/>
      </right>
      <top/>
      <bottom/>
      <diagonal/>
    </border>
    <border>
      <left/>
      <right style="double">
        <color auto="1"/>
      </right>
      <top/>
      <bottom style="double">
        <color auto="1"/>
      </bottom>
      <diagonal/>
    </border>
    <border>
      <left/>
      <right style="double">
        <color auto="1"/>
      </right>
      <top style="double">
        <color auto="1"/>
      </top>
      <bottom/>
      <diagonal/>
    </border>
    <border>
      <left/>
      <right/>
      <top style="double">
        <color auto="1"/>
      </top>
      <bottom style="double">
        <color auto="1"/>
      </bottom>
      <diagonal/>
    </border>
    <border>
      <left style="thin">
        <color auto="1"/>
      </left>
      <right style="double">
        <color auto="1"/>
      </right>
      <top style="thin">
        <color auto="1"/>
      </top>
      <bottom style="thin">
        <color auto="1"/>
      </bottom>
      <diagonal/>
    </border>
  </borders>
  <cellStyleXfs count="2">
    <xf numFmtId="0" fontId="0" fillId="0" borderId="0">
      <alignment vertical="center"/>
    </xf>
    <xf numFmtId="38" fontId="5" fillId="0" borderId="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0" fillId="0" borderId="0" xfId="0" applyFont="1" applyAlignment="1">
      <alignment horizontal="left" vertical="top"/>
    </xf>
    <xf numFmtId="0" fontId="2" fillId="0" borderId="0" xfId="0" applyFont="1" applyAlignment="1">
      <alignment horizontal="center" vertical="center"/>
    </xf>
    <xf numFmtId="0" fontId="0" fillId="0" borderId="1" xfId="0" applyBorder="1">
      <alignment vertical="center"/>
    </xf>
    <xf numFmtId="0" fontId="3" fillId="0" borderId="2" xfId="0" applyFont="1" applyBorder="1">
      <alignment vertical="center"/>
    </xf>
    <xf numFmtId="0" fontId="0" fillId="0" borderId="2" xfId="0" applyBorder="1">
      <alignment vertical="center"/>
    </xf>
    <xf numFmtId="0" fontId="3" fillId="0" borderId="3"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lignment vertical="center"/>
    </xf>
    <xf numFmtId="0" fontId="0" fillId="0" borderId="6" xfId="0" applyBorder="1">
      <alignment vertical="center"/>
    </xf>
    <xf numFmtId="3" fontId="0" fillId="0" borderId="7" xfId="0" applyNumberFormat="1" applyFont="1" applyBorder="1" applyAlignment="1">
      <alignment horizontal="center" vertical="center"/>
    </xf>
    <xf numFmtId="3" fontId="0" fillId="0" borderId="0" xfId="0" applyNumberFormat="1" applyFont="1" applyAlignment="1">
      <alignment horizontal="center" vertical="center"/>
    </xf>
    <xf numFmtId="0" fontId="0" fillId="0" borderId="8" xfId="0" applyBorder="1" applyAlignment="1">
      <alignment vertical="center" wrapText="1"/>
    </xf>
    <xf numFmtId="176" fontId="0" fillId="2" borderId="8" xfId="0" applyNumberFormat="1" applyFont="1" applyFill="1" applyBorder="1" applyProtection="1">
      <alignment vertical="center"/>
      <protection locked="0"/>
    </xf>
    <xf numFmtId="0" fontId="3" fillId="0" borderId="0" xfId="0" applyFont="1" applyBorder="1" applyAlignment="1">
      <alignment horizontal="right" vertical="center"/>
    </xf>
    <xf numFmtId="177" fontId="0" fillId="0" borderId="8" xfId="0" applyNumberFormat="1" applyFont="1" applyFill="1" applyBorder="1" applyProtection="1">
      <alignment vertical="center"/>
    </xf>
    <xf numFmtId="177" fontId="0" fillId="2" borderId="8" xfId="0" applyNumberFormat="1" applyFont="1" applyFill="1" applyBorder="1" applyProtection="1">
      <alignment vertical="center"/>
      <protection locked="0"/>
    </xf>
    <xf numFmtId="0" fontId="0" fillId="0" borderId="0" xfId="0" applyBorder="1">
      <alignmen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9" xfId="0" applyFont="1" applyBorder="1" applyAlignment="1">
      <alignment horizontal="center" vertical="center"/>
    </xf>
    <xf numFmtId="0" fontId="4" fillId="0" borderId="9" xfId="0" applyFont="1" applyBorder="1" applyAlignment="1">
      <alignment horizontal="center" vertical="center"/>
    </xf>
    <xf numFmtId="176" fontId="0" fillId="2"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0" fillId="0" borderId="0" xfId="0" applyNumberFormat="1" applyFont="1" applyFill="1" applyAlignment="1" applyProtection="1">
      <alignment horizontal="center" vertical="center"/>
      <protection locked="0"/>
    </xf>
    <xf numFmtId="178" fontId="0" fillId="0" borderId="7" xfId="0" applyNumberFormat="1" applyFont="1" applyBorder="1" applyAlignment="1">
      <alignment horizontal="center" vertical="center"/>
    </xf>
    <xf numFmtId="0" fontId="0" fillId="0" borderId="0" xfId="0" applyFont="1" applyBorder="1" applyAlignment="1">
      <alignment vertical="center"/>
    </xf>
    <xf numFmtId="0" fontId="3" fillId="0" borderId="0" xfId="0" applyFont="1" applyBorder="1">
      <alignment vertical="center"/>
    </xf>
    <xf numFmtId="0" fontId="0" fillId="0" borderId="5" xfId="0" applyBorder="1" applyAlignment="1">
      <alignment horizontal="center" vertical="center"/>
    </xf>
    <xf numFmtId="177" fontId="0" fillId="0" borderId="8" xfId="0" applyNumberFormat="1" applyFont="1" applyFill="1" applyBorder="1" applyAlignment="1" applyProtection="1">
      <alignment horizontal="center" vertical="center"/>
    </xf>
    <xf numFmtId="0" fontId="0" fillId="0" borderId="8" xfId="0" applyBorder="1" applyAlignment="1">
      <alignment horizontal="center" vertical="center"/>
    </xf>
    <xf numFmtId="177" fontId="0" fillId="2" borderId="8" xfId="0" applyNumberFormat="1" applyFont="1" applyFill="1" applyBorder="1" applyAlignment="1" applyProtection="1">
      <alignment horizontal="center" vertical="center"/>
      <protection locked="0"/>
    </xf>
    <xf numFmtId="176" fontId="0" fillId="3" borderId="8" xfId="0" applyNumberFormat="1" applyFill="1" applyBorder="1">
      <alignment vertical="center"/>
    </xf>
    <xf numFmtId="177" fontId="0" fillId="3" borderId="8" xfId="0" applyNumberFormat="1" applyFill="1" applyBorder="1">
      <alignment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76" fontId="0" fillId="4" borderId="8" xfId="0" applyNumberFormat="1" applyFill="1" applyBorder="1" applyAlignment="1">
      <alignment horizontal="center" vertical="center"/>
    </xf>
    <xf numFmtId="177" fontId="0" fillId="0" borderId="7" xfId="0" applyNumberFormat="1" applyBorder="1" applyAlignment="1">
      <alignment horizontal="center" vertical="center"/>
    </xf>
    <xf numFmtId="177" fontId="0" fillId="0" borderId="0" xfId="0" applyNumberFormat="1" applyAlignment="1">
      <alignment horizontal="center" vertical="center"/>
    </xf>
    <xf numFmtId="177" fontId="0" fillId="4" borderId="8" xfId="0" applyNumberFormat="1" applyFill="1"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176" fontId="0" fillId="3" borderId="15" xfId="0" applyNumberFormat="1" applyFill="1" applyBorder="1" applyAlignment="1">
      <alignment vertical="center"/>
    </xf>
    <xf numFmtId="0" fontId="2" fillId="0" borderId="0" xfId="0" applyFont="1" applyAlignment="1">
      <alignment vertical="center"/>
    </xf>
    <xf numFmtId="176" fontId="0" fillId="0" borderId="0" xfId="0" applyNumberFormat="1" applyFont="1" applyFill="1" applyBorder="1" applyAlignment="1">
      <alignment horizontal="right" vertical="center"/>
    </xf>
    <xf numFmtId="38" fontId="0" fillId="0" borderId="0" xfId="1" applyFont="1" applyAlignment="1">
      <alignment horizontal="right" vertical="center"/>
    </xf>
    <xf numFmtId="3" fontId="0" fillId="0" borderId="0" xfId="0" applyNumberFormat="1">
      <alignment vertical="center"/>
    </xf>
    <xf numFmtId="177"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tabSelected="1" workbookViewId="0">
      <selection activeCell="J26" sqref="J26"/>
    </sheetView>
  </sheetViews>
  <sheetFormatPr defaultRowHeight="13.5"/>
  <cols>
    <col min="7" max="7" width="18.5" customWidth="1"/>
    <col min="8" max="8" width="2.875" customWidth="1"/>
    <col min="10" max="10" width="9.75" style="1" customWidth="1"/>
    <col min="11" max="11" width="2.875" customWidth="1"/>
    <col min="12" max="12" width="9.75" bestFit="1" customWidth="1"/>
    <col min="13" max="13" width="2.875" customWidth="1"/>
    <col min="14" max="14" width="9.75" customWidth="1"/>
    <col min="15" max="15" width="3.125" customWidth="1"/>
    <col min="16" max="16" width="11" customWidth="1"/>
    <col min="18" max="18" width="9.5" customWidth="1"/>
    <col min="19" max="19" width="0.625" customWidth="1"/>
  </cols>
  <sheetData>
    <row r="1" spans="1:18" ht="21">
      <c r="A1" s="3" t="s">
        <v>39</v>
      </c>
      <c r="B1" s="3"/>
      <c r="C1" s="3"/>
      <c r="D1" s="3"/>
      <c r="E1" s="3"/>
      <c r="F1" s="3"/>
      <c r="G1" s="3"/>
      <c r="H1" s="3"/>
      <c r="I1" s="3"/>
      <c r="J1" s="3"/>
      <c r="K1" s="3"/>
      <c r="L1" s="3"/>
      <c r="M1" s="3"/>
      <c r="N1" s="3"/>
      <c r="O1" s="3"/>
      <c r="P1" s="3"/>
      <c r="Q1" s="52"/>
      <c r="R1" s="52"/>
    </row>
    <row r="2" spans="1:18" s="2" customFormat="1" ht="16.5" customHeight="1">
      <c r="A2" s="2" t="s">
        <v>17</v>
      </c>
    </row>
    <row r="3" spans="1:18" s="2" customFormat="1" ht="16.5" customHeight="1">
      <c r="A3" s="2" t="s">
        <v>5</v>
      </c>
    </row>
    <row r="4" spans="1:18" s="2" customFormat="1" ht="16.5" customHeight="1">
      <c r="A4" s="2" t="s">
        <v>61</v>
      </c>
    </row>
    <row r="5" spans="1:18">
      <c r="A5" t="s">
        <v>46</v>
      </c>
    </row>
    <row r="6" spans="1:18" ht="14.25">
      <c r="P6" s="45"/>
    </row>
    <row r="7" spans="1:18" ht="14.25">
      <c r="A7" s="4"/>
      <c r="B7" s="9"/>
      <c r="C7" s="9"/>
      <c r="D7" s="9"/>
      <c r="E7" s="9"/>
      <c r="F7" s="9"/>
      <c r="G7" s="9"/>
      <c r="H7" s="9"/>
      <c r="I7" s="9"/>
      <c r="J7" s="24"/>
      <c r="K7" s="9"/>
      <c r="L7" s="9"/>
      <c r="M7" s="9"/>
      <c r="N7" s="9"/>
      <c r="O7" s="9"/>
      <c r="P7" s="46"/>
    </row>
    <row r="8" spans="1:18">
      <c r="A8" s="5" t="s">
        <v>37</v>
      </c>
      <c r="J8" s="25" t="s">
        <v>24</v>
      </c>
      <c r="P8" s="46"/>
    </row>
    <row r="9" spans="1:18">
      <c r="A9" s="6"/>
      <c r="J9" s="26" t="s">
        <v>15</v>
      </c>
      <c r="P9" s="46"/>
    </row>
    <row r="10" spans="1:18">
      <c r="A10" s="5" t="s">
        <v>2</v>
      </c>
      <c r="G10" s="13">
        <v>19500</v>
      </c>
      <c r="H10" s="20" t="s">
        <v>40</v>
      </c>
      <c r="I10" s="21" t="s">
        <v>35</v>
      </c>
      <c r="J10" s="27"/>
      <c r="K10" s="20" t="s">
        <v>0</v>
      </c>
      <c r="L10" s="21" t="s">
        <v>8</v>
      </c>
      <c r="M10" s="20" t="s">
        <v>16</v>
      </c>
      <c r="N10" s="39">
        <f>IF(J10="",0,G10*J10)</f>
        <v>0</v>
      </c>
      <c r="O10" s="20" t="s">
        <v>40</v>
      </c>
      <c r="P10" s="46"/>
    </row>
    <row r="11" spans="1:18">
      <c r="A11" s="5"/>
      <c r="G11" s="14"/>
      <c r="I11" s="1"/>
      <c r="J11" s="28" t="s">
        <v>18</v>
      </c>
      <c r="L11" s="1"/>
      <c r="N11" s="40"/>
      <c r="P11" s="46"/>
    </row>
    <row r="12" spans="1:18">
      <c r="A12" s="5"/>
      <c r="G12" s="14"/>
      <c r="I12" s="1" t="s">
        <v>58</v>
      </c>
      <c r="J12" s="27"/>
      <c r="K12" t="s">
        <v>0</v>
      </c>
      <c r="L12" s="21" t="s">
        <v>8</v>
      </c>
      <c r="M12" t="s">
        <v>43</v>
      </c>
      <c r="N12" s="39">
        <f>IF(J12="",0,G10*J12*0.5)</f>
        <v>0</v>
      </c>
      <c r="O12" t="s">
        <v>40</v>
      </c>
      <c r="P12" s="46"/>
    </row>
    <row r="13" spans="1:18">
      <c r="A13" s="5"/>
      <c r="G13" s="14"/>
      <c r="I13" s="1"/>
      <c r="J13" s="29"/>
      <c r="L13" s="1"/>
      <c r="N13" s="40"/>
      <c r="P13" s="46"/>
    </row>
    <row r="14" spans="1:18">
      <c r="A14" s="6"/>
      <c r="J14" s="21"/>
      <c r="N14" s="21"/>
      <c r="P14" s="46"/>
    </row>
    <row r="15" spans="1:18">
      <c r="A15" s="5" t="s">
        <v>52</v>
      </c>
      <c r="J15" s="21"/>
      <c r="M15" s="20" t="s">
        <v>9</v>
      </c>
      <c r="N15" s="39">
        <v>16000</v>
      </c>
      <c r="O15" s="20" t="s">
        <v>40</v>
      </c>
      <c r="P15" s="46"/>
    </row>
    <row r="16" spans="1:18">
      <c r="A16" s="6"/>
      <c r="J16" s="21"/>
      <c r="N16" s="21"/>
      <c r="P16" s="46"/>
    </row>
    <row r="17" spans="1:19">
      <c r="A17" s="5" t="s">
        <v>10</v>
      </c>
      <c r="J17" s="21"/>
      <c r="N17" s="21"/>
      <c r="P17" s="46"/>
    </row>
    <row r="18" spans="1:19">
      <c r="A18" s="5" t="s">
        <v>53</v>
      </c>
      <c r="C18" s="11"/>
      <c r="N18" s="1"/>
      <c r="P18" s="46"/>
    </row>
    <row r="19" spans="1:19" ht="27">
      <c r="A19" s="6"/>
      <c r="G19" s="15" t="s">
        <v>14</v>
      </c>
      <c r="J19" s="21"/>
      <c r="N19" s="21"/>
      <c r="P19" s="46"/>
    </row>
    <row r="20" spans="1:19">
      <c r="A20" s="6"/>
      <c r="G20" s="16"/>
      <c r="H20" s="20" t="s">
        <v>40</v>
      </c>
      <c r="I20" s="21" t="s">
        <v>35</v>
      </c>
      <c r="J20" s="30">
        <v>6.9</v>
      </c>
      <c r="K20" s="20" t="s">
        <v>44</v>
      </c>
      <c r="L20" s="21" t="s">
        <v>8</v>
      </c>
      <c r="M20" s="20" t="s">
        <v>31</v>
      </c>
      <c r="N20" s="39">
        <f>IF(G20="",0,ROUNDDOWN(G20*J20/100,0))</f>
        <v>0</v>
      </c>
      <c r="O20" s="20" t="s">
        <v>40</v>
      </c>
      <c r="P20" s="46"/>
    </row>
    <row r="21" spans="1:19">
      <c r="A21" s="6"/>
      <c r="J21" s="21"/>
      <c r="N21" s="21"/>
      <c r="P21" s="46"/>
    </row>
    <row r="22" spans="1:19">
      <c r="A22" s="5" t="s">
        <v>54</v>
      </c>
      <c r="J22" s="21"/>
      <c r="N22" s="21"/>
      <c r="P22" s="46"/>
    </row>
    <row r="23" spans="1:19">
      <c r="A23" s="5" t="s">
        <v>29</v>
      </c>
      <c r="C23" s="11"/>
      <c r="N23" s="1"/>
      <c r="P23" s="46"/>
    </row>
    <row r="24" spans="1:19" ht="27">
      <c r="A24" s="6"/>
      <c r="F24" s="12"/>
      <c r="G24" s="15" t="s">
        <v>65</v>
      </c>
      <c r="J24" s="21"/>
      <c r="N24" s="21"/>
      <c r="P24" s="46"/>
    </row>
    <row r="25" spans="1:19">
      <c r="A25" s="6"/>
      <c r="G25" s="16"/>
      <c r="H25" s="20" t="s">
        <v>40</v>
      </c>
      <c r="I25" s="21" t="s">
        <v>35</v>
      </c>
      <c r="J25" s="30">
        <v>20</v>
      </c>
      <c r="K25" s="20" t="s">
        <v>44</v>
      </c>
      <c r="L25" s="21" t="s">
        <v>8</v>
      </c>
      <c r="M25" s="20" t="s">
        <v>36</v>
      </c>
      <c r="N25" s="39">
        <f>IF(G25="",0,ROUNDDOWN(G25*J25/100,0))</f>
        <v>0</v>
      </c>
      <c r="O25" s="20" t="s">
        <v>40</v>
      </c>
      <c r="P25" s="46"/>
      <c r="R25" s="53"/>
    </row>
    <row r="26" spans="1:19">
      <c r="A26" s="6"/>
      <c r="I26" s="21"/>
      <c r="J26" s="21"/>
      <c r="L26" s="21"/>
      <c r="N26" s="21"/>
      <c r="P26" s="46"/>
      <c r="R26" s="54"/>
    </row>
    <row r="27" spans="1:19">
      <c r="A27" s="6"/>
      <c r="J27" s="21"/>
      <c r="N27" s="35" t="s">
        <v>23</v>
      </c>
      <c r="P27" s="46"/>
    </row>
    <row r="28" spans="1:19">
      <c r="A28" s="6"/>
      <c r="G28" s="17" t="s">
        <v>4</v>
      </c>
      <c r="I28" s="22" t="s">
        <v>11</v>
      </c>
      <c r="J28" s="31"/>
      <c r="K28" s="31"/>
      <c r="L28" s="21" t="s">
        <v>8</v>
      </c>
      <c r="M28" s="20" t="s">
        <v>22</v>
      </c>
      <c r="N28" s="41">
        <f>IF(S28&gt;650000,650000,ROUNDDOWN(S28,-2))</f>
        <v>16000</v>
      </c>
      <c r="O28" s="20" t="s">
        <v>40</v>
      </c>
      <c r="P28" s="46"/>
      <c r="S28" s="55">
        <f>N10+N12+N15+N20+N25</f>
        <v>16000</v>
      </c>
    </row>
    <row r="29" spans="1:19">
      <c r="A29" s="6"/>
      <c r="J29" s="32" t="s">
        <v>19</v>
      </c>
      <c r="P29" s="46"/>
    </row>
    <row r="30" spans="1:19">
      <c r="A30" s="5" t="s">
        <v>28</v>
      </c>
      <c r="J30" s="32" t="s">
        <v>62</v>
      </c>
      <c r="P30" s="46"/>
    </row>
    <row r="31" spans="1:19" ht="14.25">
      <c r="A31" s="5" t="s">
        <v>60</v>
      </c>
      <c r="B31" s="10"/>
      <c r="C31" s="10"/>
      <c r="D31" s="10"/>
      <c r="E31" s="10"/>
      <c r="F31" s="10"/>
      <c r="G31" s="10"/>
      <c r="H31" s="10"/>
      <c r="I31" s="10"/>
      <c r="J31" s="33"/>
      <c r="K31" s="10"/>
      <c r="L31" s="10"/>
      <c r="M31" s="10"/>
      <c r="N31" s="10"/>
      <c r="O31" s="10"/>
      <c r="P31" s="47"/>
    </row>
    <row r="32" spans="1:19" ht="14.25">
      <c r="A32" s="4"/>
      <c r="B32" s="9"/>
      <c r="C32" s="9"/>
      <c r="D32" s="9"/>
      <c r="E32" s="9"/>
      <c r="F32" s="9"/>
      <c r="G32" s="9"/>
      <c r="H32" s="9"/>
      <c r="I32" s="9"/>
      <c r="J32" s="24"/>
      <c r="K32" s="9"/>
      <c r="L32" s="9"/>
      <c r="M32" s="9"/>
      <c r="N32" s="9"/>
      <c r="O32" s="9"/>
      <c r="P32" s="48"/>
    </row>
    <row r="33" spans="1:19">
      <c r="A33" s="5" t="s">
        <v>34</v>
      </c>
      <c r="J33" s="25" t="s">
        <v>24</v>
      </c>
      <c r="P33" s="46"/>
    </row>
    <row r="34" spans="1:19">
      <c r="A34" s="6"/>
      <c r="J34" s="26" t="s">
        <v>15</v>
      </c>
      <c r="P34" s="46"/>
    </row>
    <row r="35" spans="1:19">
      <c r="A35" s="5" t="s">
        <v>41</v>
      </c>
      <c r="G35" s="13">
        <v>9900</v>
      </c>
      <c r="H35" s="20" t="s">
        <v>40</v>
      </c>
      <c r="I35" s="21" t="s">
        <v>35</v>
      </c>
      <c r="J35" s="34">
        <f>J10</f>
        <v>0</v>
      </c>
      <c r="K35" s="20" t="s">
        <v>0</v>
      </c>
      <c r="L35" s="21" t="s">
        <v>8</v>
      </c>
      <c r="M35" s="20" t="s">
        <v>25</v>
      </c>
      <c r="N35" s="42">
        <f>IF(J35="",0,G35*J35)</f>
        <v>0</v>
      </c>
      <c r="O35" s="20" t="s">
        <v>40</v>
      </c>
      <c r="P35" s="46"/>
    </row>
    <row r="36" spans="1:19">
      <c r="A36" s="5"/>
      <c r="G36" s="14"/>
      <c r="I36" s="1"/>
      <c r="J36" s="28" t="s">
        <v>18</v>
      </c>
      <c r="L36" s="1"/>
      <c r="N36" s="43"/>
      <c r="P36" s="46"/>
    </row>
    <row r="37" spans="1:19">
      <c r="A37" s="5"/>
      <c r="G37" s="14"/>
      <c r="I37" s="1" t="s">
        <v>58</v>
      </c>
      <c r="J37" s="34">
        <f>J12</f>
        <v>0</v>
      </c>
      <c r="K37" t="s">
        <v>0</v>
      </c>
      <c r="L37" s="21" t="s">
        <v>8</v>
      </c>
      <c r="M37" t="s">
        <v>59</v>
      </c>
      <c r="N37" s="42">
        <f>IF(J37="",0,G35*J37*0.5)</f>
        <v>0</v>
      </c>
      <c r="O37" t="s">
        <v>40</v>
      </c>
      <c r="P37" s="46"/>
    </row>
    <row r="38" spans="1:19">
      <c r="A38" s="6"/>
      <c r="J38" s="21"/>
      <c r="N38" s="21"/>
      <c r="P38" s="46"/>
    </row>
    <row r="39" spans="1:19">
      <c r="A39" s="5" t="s">
        <v>63</v>
      </c>
      <c r="J39" s="21"/>
      <c r="N39" s="21"/>
      <c r="P39" s="46"/>
    </row>
    <row r="40" spans="1:19">
      <c r="A40" s="5" t="s">
        <v>55</v>
      </c>
      <c r="C40" s="11"/>
      <c r="N40" s="1"/>
      <c r="P40" s="46"/>
    </row>
    <row r="41" spans="1:19" ht="27">
      <c r="A41" s="6"/>
      <c r="G41" s="15" t="s">
        <v>14</v>
      </c>
      <c r="J41" s="21"/>
      <c r="N41" s="21"/>
      <c r="P41" s="46"/>
    </row>
    <row r="42" spans="1:19">
      <c r="A42" s="6"/>
      <c r="G42" s="18">
        <f>G20</f>
        <v>0</v>
      </c>
      <c r="H42" s="20" t="s">
        <v>40</v>
      </c>
      <c r="I42" s="21" t="s">
        <v>35</v>
      </c>
      <c r="J42" s="30">
        <v>2.9</v>
      </c>
      <c r="K42" s="20" t="s">
        <v>44</v>
      </c>
      <c r="L42" s="21" t="s">
        <v>8</v>
      </c>
      <c r="M42" s="20" t="s">
        <v>1</v>
      </c>
      <c r="N42" s="42">
        <f>IF(G42="",0,ROUNDDOWN(G42*J42/100,0))</f>
        <v>0</v>
      </c>
      <c r="O42" s="20" t="s">
        <v>40</v>
      </c>
      <c r="P42" s="46"/>
    </row>
    <row r="43" spans="1:19">
      <c r="A43" s="6"/>
      <c r="J43" s="21"/>
      <c r="N43" s="21"/>
      <c r="P43" s="46"/>
    </row>
    <row r="44" spans="1:19">
      <c r="A44" s="6"/>
      <c r="J44" s="21"/>
      <c r="N44" s="35" t="s">
        <v>23</v>
      </c>
      <c r="P44" s="46"/>
    </row>
    <row r="45" spans="1:19">
      <c r="A45" s="6"/>
      <c r="G45" s="17" t="s">
        <v>4</v>
      </c>
      <c r="I45" s="23" t="s">
        <v>7</v>
      </c>
      <c r="J45" s="23"/>
      <c r="L45" s="21" t="s">
        <v>8</v>
      </c>
      <c r="M45" s="20" t="s">
        <v>45</v>
      </c>
      <c r="N45" s="44">
        <f>IF(S45&gt;200000,200000,ROUNDDOWN(S45,-2))</f>
        <v>0</v>
      </c>
      <c r="O45" s="20" t="s">
        <v>40</v>
      </c>
      <c r="P45" s="46"/>
      <c r="S45" s="56">
        <f>N35+N37+N42</f>
        <v>0</v>
      </c>
    </row>
    <row r="46" spans="1:19">
      <c r="A46" s="6"/>
      <c r="J46" s="32" t="s">
        <v>19</v>
      </c>
      <c r="P46" s="46"/>
    </row>
    <row r="47" spans="1:19">
      <c r="A47" s="5" t="s">
        <v>50</v>
      </c>
      <c r="J47" s="32" t="s">
        <v>38</v>
      </c>
      <c r="P47" s="46"/>
    </row>
    <row r="48" spans="1:19" ht="14.25">
      <c r="A48" s="7" t="s">
        <v>33</v>
      </c>
      <c r="B48" s="10"/>
      <c r="C48" s="10"/>
      <c r="D48" s="10"/>
      <c r="E48" s="10"/>
      <c r="F48" s="10"/>
      <c r="G48" s="10"/>
      <c r="H48" s="10"/>
      <c r="I48" s="10"/>
      <c r="J48" s="33"/>
      <c r="K48" s="10"/>
      <c r="L48" s="10"/>
      <c r="M48" s="10"/>
      <c r="N48" s="10"/>
      <c r="O48" s="10"/>
      <c r="P48" s="47"/>
    </row>
    <row r="49" spans="1:19" ht="14.25">
      <c r="P49" s="9"/>
    </row>
    <row r="50" spans="1:19" ht="14.25">
      <c r="A50" t="s">
        <v>51</v>
      </c>
      <c r="P50" s="10"/>
    </row>
    <row r="51" spans="1:19" ht="14.25">
      <c r="A51" s="4"/>
      <c r="B51" s="9"/>
      <c r="C51" s="9"/>
      <c r="D51" s="9"/>
      <c r="E51" s="9"/>
      <c r="F51" s="9"/>
      <c r="G51" s="9"/>
      <c r="H51" s="9"/>
      <c r="I51" s="9"/>
      <c r="J51" s="24"/>
      <c r="K51" s="9"/>
      <c r="L51" s="9"/>
      <c r="M51" s="9"/>
      <c r="N51" s="9"/>
      <c r="O51" s="9"/>
      <c r="P51" s="48"/>
    </row>
    <row r="52" spans="1:19">
      <c r="A52" s="5" t="s">
        <v>47</v>
      </c>
      <c r="J52" s="21"/>
      <c r="P52" s="46"/>
    </row>
    <row r="53" spans="1:19">
      <c r="A53" s="6"/>
      <c r="J53" s="35" t="s">
        <v>24</v>
      </c>
      <c r="P53" s="46"/>
    </row>
    <row r="54" spans="1:19">
      <c r="A54" s="5" t="s">
        <v>56</v>
      </c>
      <c r="G54" s="13">
        <v>12400</v>
      </c>
      <c r="H54" s="20" t="s">
        <v>40</v>
      </c>
      <c r="I54" s="21" t="s">
        <v>35</v>
      </c>
      <c r="J54" s="36"/>
      <c r="K54" s="20" t="s">
        <v>0</v>
      </c>
      <c r="L54" s="21" t="s">
        <v>8</v>
      </c>
      <c r="M54" s="20" t="s">
        <v>13</v>
      </c>
      <c r="N54" s="42">
        <f>IF(J54="",0,G54*J54)</f>
        <v>0</v>
      </c>
      <c r="O54" s="20" t="s">
        <v>40</v>
      </c>
      <c r="P54" s="46"/>
    </row>
    <row r="55" spans="1:19">
      <c r="A55" s="6"/>
      <c r="J55" s="21"/>
      <c r="N55" s="21"/>
      <c r="P55" s="46"/>
    </row>
    <row r="56" spans="1:19">
      <c r="A56" s="5" t="s">
        <v>64</v>
      </c>
      <c r="J56" s="21"/>
      <c r="N56" s="21"/>
      <c r="P56" s="46"/>
    </row>
    <row r="57" spans="1:19">
      <c r="A57" s="5" t="s">
        <v>57</v>
      </c>
      <c r="C57" s="11"/>
      <c r="N57" s="1"/>
      <c r="P57" s="46"/>
    </row>
    <row r="58" spans="1:19" ht="27">
      <c r="A58" s="6"/>
      <c r="G58" s="15" t="s">
        <v>14</v>
      </c>
      <c r="J58" s="21"/>
      <c r="N58" s="21"/>
      <c r="P58" s="46"/>
    </row>
    <row r="59" spans="1:19">
      <c r="A59" s="6"/>
      <c r="G59" s="19"/>
      <c r="H59" s="20" t="s">
        <v>40</v>
      </c>
      <c r="I59" s="21" t="s">
        <v>35</v>
      </c>
      <c r="J59" s="30">
        <v>2.7</v>
      </c>
      <c r="K59" s="20" t="s">
        <v>44</v>
      </c>
      <c r="L59" s="21" t="s">
        <v>8</v>
      </c>
      <c r="M59" s="20" t="s">
        <v>32</v>
      </c>
      <c r="N59" s="42">
        <f>IF(G59="",0,ROUNDDOWN(G59*J59/100,0))</f>
        <v>0</v>
      </c>
      <c r="O59" s="20" t="s">
        <v>40</v>
      </c>
      <c r="P59" s="46"/>
    </row>
    <row r="60" spans="1:19">
      <c r="A60" s="6"/>
      <c r="J60" s="21"/>
      <c r="N60" s="21"/>
      <c r="P60" s="46"/>
    </row>
    <row r="61" spans="1:19">
      <c r="A61" s="6"/>
      <c r="J61" s="21"/>
      <c r="N61" s="35" t="s">
        <v>23</v>
      </c>
      <c r="P61" s="46"/>
    </row>
    <row r="62" spans="1:19">
      <c r="A62" s="6"/>
      <c r="G62" s="17" t="s">
        <v>4</v>
      </c>
      <c r="I62" s="23" t="s">
        <v>6</v>
      </c>
      <c r="J62" s="23"/>
      <c r="L62" s="21" t="s">
        <v>8</v>
      </c>
      <c r="M62" s="20" t="s">
        <v>27</v>
      </c>
      <c r="N62" s="44">
        <f>IF(S62&gt;170000,170000,ROUNDDOWN(S62,-2))</f>
        <v>0</v>
      </c>
      <c r="O62" s="20" t="s">
        <v>40</v>
      </c>
      <c r="P62" s="46"/>
      <c r="S62" s="56">
        <f>N54+N59</f>
        <v>0</v>
      </c>
    </row>
    <row r="63" spans="1:19">
      <c r="A63" s="6"/>
      <c r="J63" s="32" t="s">
        <v>19</v>
      </c>
      <c r="P63" s="46"/>
    </row>
    <row r="64" spans="1:19">
      <c r="A64" s="5" t="s">
        <v>42</v>
      </c>
      <c r="J64" s="32" t="s">
        <v>49</v>
      </c>
      <c r="P64" s="46"/>
    </row>
    <row r="65" spans="1:17" ht="14.25">
      <c r="A65" s="8"/>
      <c r="B65" s="10"/>
      <c r="C65" s="10"/>
      <c r="D65" s="10"/>
      <c r="E65" s="10"/>
      <c r="F65" s="10"/>
      <c r="G65" s="10"/>
      <c r="H65" s="10"/>
      <c r="I65" s="10"/>
      <c r="J65" s="33"/>
      <c r="K65" s="10"/>
      <c r="L65" s="10"/>
      <c r="M65" s="10"/>
      <c r="N65" s="10"/>
      <c r="O65" s="10"/>
      <c r="P65" s="47"/>
    </row>
    <row r="66" spans="1:17" ht="15">
      <c r="J66" s="21"/>
      <c r="P66" s="49"/>
    </row>
    <row r="67" spans="1:17" ht="14.25">
      <c r="A67" s="4"/>
      <c r="B67" s="9"/>
      <c r="C67" s="9"/>
      <c r="D67" s="9"/>
      <c r="E67" s="9"/>
      <c r="F67" s="9"/>
      <c r="G67" s="9"/>
      <c r="H67" s="9"/>
      <c r="I67" s="9"/>
      <c r="J67" s="24"/>
      <c r="K67" s="9"/>
      <c r="L67" s="9"/>
      <c r="M67" s="9"/>
      <c r="N67" s="9"/>
      <c r="O67" s="9"/>
      <c r="P67" s="48"/>
    </row>
    <row r="68" spans="1:17">
      <c r="A68" s="5" t="s">
        <v>30</v>
      </c>
      <c r="J68" s="35" t="s">
        <v>26</v>
      </c>
      <c r="K68" s="21"/>
      <c r="L68" s="35" t="s">
        <v>48</v>
      </c>
      <c r="M68" s="21"/>
      <c r="N68" s="35" t="s">
        <v>20</v>
      </c>
      <c r="O68" s="21"/>
      <c r="P68" s="50" t="s">
        <v>12</v>
      </c>
      <c r="Q68" s="31"/>
    </row>
    <row r="69" spans="1:17">
      <c r="A69" s="5" t="s">
        <v>3</v>
      </c>
      <c r="J69" s="37">
        <f>N28</f>
        <v>16000</v>
      </c>
      <c r="K69" s="20" t="s">
        <v>21</v>
      </c>
      <c r="L69" s="38">
        <f>N45</f>
        <v>0</v>
      </c>
      <c r="M69" s="20" t="s">
        <v>21</v>
      </c>
      <c r="N69" s="38">
        <f>N62</f>
        <v>0</v>
      </c>
      <c r="O69" s="20" t="s">
        <v>8</v>
      </c>
      <c r="P69" s="51">
        <f>J69+L69+N69</f>
        <v>16000</v>
      </c>
      <c r="Q69" s="31"/>
    </row>
    <row r="70" spans="1:17" ht="14.25">
      <c r="A70" s="8"/>
      <c r="B70" s="10"/>
      <c r="C70" s="10"/>
      <c r="D70" s="10"/>
      <c r="E70" s="10"/>
      <c r="F70" s="10"/>
      <c r="G70" s="10"/>
      <c r="H70" s="10"/>
      <c r="I70" s="10"/>
      <c r="J70" s="33"/>
      <c r="K70" s="10"/>
      <c r="L70" s="10"/>
      <c r="M70" s="10"/>
      <c r="N70" s="10"/>
      <c r="O70" s="10"/>
      <c r="P70" s="47"/>
    </row>
    <row r="71" spans="1:17" ht="14.25"/>
  </sheetData>
  <mergeCells count="4">
    <mergeCell ref="A1:P1"/>
    <mergeCell ref="I28:K28"/>
    <mergeCell ref="I45:J45"/>
    <mergeCell ref="I62:J62"/>
  </mergeCells>
  <phoneticPr fontId="1"/>
  <pageMargins left="0.70866141732283472" right="0.70866141732283472" top="0.74803149606299213" bottom="0.74803149606299213" header="0.31496062992125984" footer="0.31496062992125984"/>
  <pageSetup paperSize="9" scale="66"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計算シート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2535</dc:creator>
  <cp:lastModifiedBy>松橋 千佳子</cp:lastModifiedBy>
  <cp:lastPrinted>2013-02-25T02:29:00Z</cp:lastPrinted>
  <dcterms:created xsi:type="dcterms:W3CDTF">2011-03-25T02:47:20Z</dcterms:created>
  <dcterms:modified xsi:type="dcterms:W3CDTF">2023-06-23T05:07:12Z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8" baseType="lpwstr">
      <vt:lpwstr>1.4.7.0</vt:lpwstr>
      <vt:lpwstr>1.4.9.0</vt:lpwstr>
      <vt:lpwstr>2.1.10.0</vt:lpwstr>
      <vt:lpwstr>2.1.11.0</vt:lpwstr>
      <vt:lpwstr>2.1.13.0</vt:lpwstr>
      <vt:lpwstr>3.1.3.0</vt:lpwstr>
      <vt:lpwstr>3.1.7.0</vt:lpwstr>
      <vt:lpwstr>3.1.9.0</vt:lpwstr>
    </vt:vector>
  </property>
  <property fmtid="{DCFEDD21-7773-49B2-8022-6FC58DB5260B}" pid="3" name="LastSavedVersion">
    <vt:lpwstr>3.1.9.0</vt:lpwstr>
  </property>
  <property fmtid="{DCFEDD21-7773-49B2-8022-6FC58DB5260B}" pid="4" name="LastSavedDate">
    <vt:filetime>2023-06-23T05:07:12Z</vt:filetime>
  </property>
</Properties>
</file>