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組織フォルダ\010 企画財政部\040 財政課\財政係\財政状況資料集\財政状況資料集(R1決算)\R03.2.25 令和元年度財政状況資料集の作成及び提出について（依頼）\02回答\"/>
    </mc:Choice>
  </mc:AlternateContent>
  <xr:revisionPtr revIDLastSave="0" documentId="13_ncr:1_{452393A9-C121-4DE6-AFD5-565859233F50}" xr6:coauthVersionLast="36" xr6:coauthVersionMax="36" xr10:uidLastSave="{00000000-0000-0000-0000-000000000000}"/>
  <bookViews>
    <workbookView xWindow="0" yWindow="0" windowWidth="20490" windowHeight="72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C34" i="10"/>
  <c r="C35" i="10" l="1"/>
  <c r="AM34" i="10"/>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<sst xmlns="http://schemas.openxmlformats.org/spreadsheetml/2006/main" count="1030" uniqueCount="594">
  <si>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</si>
  <si>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</si>
  <si>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</si>
  <si>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</si>
  <si>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</si>
  <si>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</si>
  <si>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</si>
  <si>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</si>
  <si>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</si>
  <si>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</si>
  <si>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</si>
  <si>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</si>
  <si>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</si>
  <si>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</si>
  <si>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</si>
  <si>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</si>
  <si>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</si>
  <si>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</si>
  <si>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</si>
  <si>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</si>
  <si>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</si>
  <si>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</si>
  <si>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</si>
  <si>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</si>
  <si>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</si>
  <si>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</si>
  <si>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</si>
  <si>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</si>
  <si>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</si>
  <si>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</si>
  <si>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</si>
  <si>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</si>
  <si>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</si>
  <si>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</si>
  <si>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</si>
  <si>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</si>
  <si>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</si>
  <si>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</si>
  <si>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</si>
  <si>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</si>
  <si>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</si>
  <si>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</si>
  <si>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</si>
  <si>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</si>
  <si>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</si>
  <si>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</si>
  <si>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</si>
  <si>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</si>
  <si>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</si>
  <si>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</si>
  <si>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</si>
  <si>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</si>
  <si>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</si>
  <si>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</si>
  <si>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</si>
  <si>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</si>
  <si>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</si>
  <si>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</si>
  <si>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</si>
  <si>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</si>
  <si>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</si>
  <si>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</si>
  <si>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</si>
  <si>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</si>
  <si>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</si>
  <si>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</si>
  <si>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</si>
  <si>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</si>
  <si>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</si>
  <si>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</si>
  <si>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</si>
  <si>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</si>
  <si>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</si>
  <si>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</si>
  <si>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</si>
  <si>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</si>
  <si>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</si>
  <si>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</si>
  <si>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</si>
  <si>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</si>
  <si>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</si>
  <si>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</si>
  <si>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</si>
  <si>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</si>
  <si>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</si>
  <si>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</si>
  <si>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</si>
  <si>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</si>
  <si>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</si>
  <si>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</si>
  <si>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</si>
  <si>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</si>
  <si>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</si>
  <si>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</si>
  <si>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</si>
  <si>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</si>
  <si>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</si>
  <si>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</si>
  <si>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本庄市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</si>
  <si>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</si>
  <si>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</si>
  <si>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</si>
  <si>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</si>
  <si>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</si>
  <si>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</si>
  <si>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</si>
  <si>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</si>
  <si>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</si>
  <si>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</si>
  <si>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</si>
  <si>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</si>
  <si>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</si>
  <si>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</si>
  <si>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</si>
  <si>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</si>
  <si>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</si>
  <si>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</si>
  <si>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</si>
  <si>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</si>
  <si>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</si>
  <si>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</si>
  <si>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</si>
  <si>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</si>
  <si>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</si>
  <si>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</si>
  <si>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</si>
  <si>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</si>
  <si>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</si>
  <si>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</si>
  <si>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</si>
  <si>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</si>
  <si>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</si>
  <si>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</si>
  <si>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</si>
  <si>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</si>
  <si>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</si>
  <si>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</si>
  <si>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</si>
  <si>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</si>
  <si>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</si>
  <si>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</si>
  <si>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</si>
  <si>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</si>
  <si>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</si>
  <si>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</si>
  <si>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</si>
  <si>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</si>
  <si>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</si>
  <si>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</si>
  <si>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</si>
  <si>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</si>
  <si>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</si>
  <si>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</si>
  <si>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</si>
  <si>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</si>
  <si>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</si>
  <si>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</si>
  <si>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</si>
  <si>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</si>
  <si>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</si>
  <si>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</si>
  <si>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</si>
  <si>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</si>
  <si>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</si>
  <si>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</si>
  <si>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</si>
  <si>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</si>
  <si>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</si>
  <si>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</si>
  <si>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</si>
  <si>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</si>
  <si>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</si>
  <si>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</si>
  <si>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</si>
  <si>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</si>
  <si>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</si>
  <si>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</si>
  <si>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</si>
  <si>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</si>
  <si>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</si>
  <si>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</si>
  <si>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</si>
  <si>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</si>
  <si>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</si>
  <si>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</si>
  <si>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</si>
  <si>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</si>
  <si>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</si>
  <si>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</si>
  <si>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</si>
  <si>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</si>
  <si>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</si>
  <si>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</si>
  <si>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</si>
  <si>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</si>
  <si>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</si>
  <si>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</si>
  <si>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</si>
  <si>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</si>
  <si>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</si>
  <si>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</si>
  <si>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</si>
  <si>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</si>
  <si>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</si>
  <si>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</si>
  <si>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</si>
  <si>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</si>
  <si>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</si>
  <si>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</si>
  <si>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</si>
  <si>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</si>
  <si>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</si>
  <si>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</si>
  <si>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</si>
  <si>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</si>
  <si>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</si>
  <si>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</si>
  <si>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</si>
  <si>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埼玉県本庄市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</si>
  <si>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</si>
  <si>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</si>
  <si>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</si>
  <si>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</si>
  <si>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</si>
  <si>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</si>
  <si>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</si>
  <si>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</si>
  <si>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</si>
  <si>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</si>
  <si>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</si>
  <si>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</si>
  <si>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</si>
  <si>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</si>
  <si>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</si>
  <si>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</si>
  <si>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</si>
  <si>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</si>
  <si>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</si>
  <si>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</si>
  <si>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</si>
  <si>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</si>
  <si>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</si>
  <si>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</si>
  <si>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</si>
  <si>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</si>
  <si>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</si>
  <si>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</si>
  <si>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</si>
  <si>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</si>
  <si>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</si>
  <si>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</si>
  <si>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</si>
  <si>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</si>
  <si>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</si>
  <si>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</si>
  <si>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</si>
  <si>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</si>
  <si>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</si>
  <si>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</si>
  <si>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</si>
  <si>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</si>
  <si>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</si>
  <si>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</si>
  <si>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</si>
  <si>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</si>
  <si>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</si>
  <si>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</si>
  <si>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</si>
  <si>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</si>
  <si>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</si>
  <si>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</si>
  <si>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</si>
  <si>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</si>
  <si>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</si>
  <si>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</si>
  <si>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</si>
  <si>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</si>
  <si>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</si>
  <si>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</si>
  <si>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</si>
  <si>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</si>
  <si>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</si>
  <si>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</si>
  <si>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</si>
  <si>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</si>
  <si>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</si>
  <si>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</si>
  <si>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</si>
  <si>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</si>
  <si>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</si>
  <si>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</si>
  <si>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</si>
  <si>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</si>
  <si>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</si>
  <si>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</si>
  <si>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</si>
  <si>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</si>
  <si>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</si>
  <si>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</si>
  <si>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</si>
  <si>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</si>
  <si>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</si>
  <si>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</si>
  <si>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</si>
  <si>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</si>
  <si>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</si>
  <si>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</si>
  <si>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</si>
  <si>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</si>
  <si>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</si>
  <si>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</si>
  <si>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</si>
  <si>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</si>
  <si>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</si>
  <si>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</si>
  <si>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</si>
  <si>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</si>
  <si>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</si>
  <si>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</si>
  <si>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</si>
  <si>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</si>
  <si>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</si>
  <si>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</si>
  <si>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</si>
  <si>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</si>
  <si>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</si>
  <si>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</si>
  <si>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</si>
  <si>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</si>
  <si>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</si>
  <si>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</si>
  <si>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</si>
  <si>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</si>
  <si>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</si>
  <si>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</si>
  <si>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</si>
  <si>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</si>
  <si>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</si>
  <si>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</si>
  <si>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</si>
  <si>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</si>
  <si>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</si>
  <si>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</si>
  <si>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</si>
  <si>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</si>
  <si>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</si>
  <si>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</si>
  <si>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</si>
  <si>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</si>
  <si>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</si>
  <si>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</si>
  <si>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</si>
  <si>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</si>
  <si>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</si>
  <si>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</si>
  <si>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</si>
  <si>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</si>
  <si>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</si>
  <si>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</si>
  <si>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</si>
  <si>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</si>
  <si>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</si>
  <si>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</si>
  <si>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</si>
  <si>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</si>
  <si>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</si>
  <si>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</si>
  <si>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</si>
  <si>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</si>
  <si>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</si>
  <si>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</si>
  <si>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</si>
  <si>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埼玉県本庄市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</si>
  <si>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</si>
  <si>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</si>
  <si>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</si>
  <si>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</si>
  <si>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</si>
  <si>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</si>
  <si>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</si>
  <si>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</si>
  <si>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</si>
  <si>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</si>
  <si>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</si>
  <si>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</si>
  <si>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</si>
  <si>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</si>
  <si>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</si>
  <si>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</si>
  <si>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</si>
  <si>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</si>
  <si>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</si>
  <si>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</si>
  <si>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</si>
  <si>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</si>
  <si>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</si>
  <si>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</si>
  <si>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</si>
  <si>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</si>
  <si>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</si>
  <si>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</si>
  <si>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</si>
  <si>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</si>
  <si>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</si>
  <si>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</si>
  <si>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</si>
  <si>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</si>
  <si>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</si>
  <si>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</si>
  <si>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</si>
  <si>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</si>
  <si>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</si>
  <si>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</si>
  <si>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</si>
  <si>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</si>
  <si>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</si>
  <si>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</si>
  <si>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</si>
  <si>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</si>
  <si>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</si>
  <si>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</si>
  <si>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</si>
  <si>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</si>
  <si>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</si>
  <si>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</si>
  <si>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</si>
  <si>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</si>
  <si>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</si>
  <si>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</si>
  <si>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</si>
  <si>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</si>
  <si>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</si>
  <si>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</si>
  <si>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</si>
  <si>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</si>
  <si>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</si>
  <si>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</si>
  <si>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</si>
  <si>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</si>
  <si>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</si>
  <si>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</si>
  <si>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</si>
  <si>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</si>
  <si>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</si>
  <si>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</si>
  <si>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</si>
  <si>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</si>
  <si>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</si>
  <si>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</si>
  <si>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</si>
  <si>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</si>
  <si>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</si>
  <si>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</si>
  <si>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</si>
  <si>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</si>
  <si>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</si>
  <si>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</si>
  <si>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</si>
  <si>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</si>
  <si>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</si>
  <si>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</si>
  <si>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</si>
  <si>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</si>
  <si>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</si>
  <si>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</si>
  <si>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</si>
  <si>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</si>
  <si>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</si>
  <si>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</si>
  <si>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</si>
  <si>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</si>
  <si>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</si>
  <si>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</si>
  <si>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</si>
  <si>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</si>
  <si>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</si>
  <si>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</si>
  <si>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</si>
  <si>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</si>
  <si>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</si>
  <si>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</si>
  <si>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</si>
  <si>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</si>
  <si>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</si>
  <si>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</si>
  <si>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</si>
  <si>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</si>
  <si>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</si>
  <si>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</si>
  <si>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</si>
  <si>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</si>
  <si>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</si>
  <si>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</si>
  <si>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</si>
  <si>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</si>
  <si>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</si>
  <si>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</si>
  <si>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</si>
  <si>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</si>
  <si>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</si>
  <si>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</si>
  <si>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</si>
  <si>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</si>
  <si>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</si>
  <si>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</si>
  <si>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</si>
  <si>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</si>
  <si>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</si>
  <si>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</si>
  <si>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</si>
  <si>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</si>
  <si>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</si>
  <si>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</si>
  <si>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</si>
  <si>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</si>
  <si>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</si>
  <si>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</si>
  <si>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</si>
  <si>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</si>
  <si>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</si>
  <si>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</si>
  <si>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</si>
  <si>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</si>
  <si>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</si>
  <si>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</si>
  <si>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</si>
  <si>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</si>
  <si>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</si>
  <si>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</si>
  <si>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</si>
  <si>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</si>
  <si>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</si>
  <si>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</si>
  <si>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</si>
  <si>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</si>
  <si>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</si>
  <si>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</si>
  <si>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</si>
  <si>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</si>
  <si>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</si>
  <si>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</si>
  <si>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</si>
  <si>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</si>
  <si>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</si>
  <si>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</si>
  <si>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</si>
  <si>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</si>
  <si>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</si>
  <si>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</si>
  <si>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</si>
  <si>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</si>
  <si>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</si>
  <si>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</si>
  <si>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</si>
  <si>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</si>
  <si>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</si>
  <si>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</si>
  <si>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</si>
  <si>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</si>
  <si>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</si>
  <si>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</si>
  <si>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</si>
  <si>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</si>
  <si>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</si>
  <si>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</si>
  <si>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</si>
  <si>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</si>
  <si>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</si>
  <si>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</si>
  <si>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2.32</t>
  </si>
  <si>
    <t>▲ 1.99</t>
  </si>
  <si>
    <t>▲ 2.99</t>
  </si>
  <si>
    <t>介護保険特別会計</t>
  </si>
  <si>
    <t>▲ 0.16</t>
  </si>
  <si>
    <t>一般会計</t>
  </si>
  <si>
    <t>水道事業会計</t>
  </si>
  <si>
    <t>下水道事業会計</t>
  </si>
  <si>
    <t>国民健康保険特別会計</t>
  </si>
  <si>
    <t>農業集落排水事業特別会計</t>
  </si>
  <si>
    <t>後期高齢者医療特別会計</t>
  </si>
  <si>
    <t>住宅資金貸付事業特別会計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</si>
  <si>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</si>
  <si>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</si>
  <si>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</si>
  <si>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</si>
  <si>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</si>
  <si>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</si>
  <si>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</si>
  <si>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</si>
  <si>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施設整備等基金</t>
    <phoneticPr fontId="5"/>
  </si>
  <si>
    <t>駅周辺都市基盤整備基金</t>
    <rPh sb="0" eb="3">
      <t>エキシュウヘン</t>
    </rPh>
    <rPh sb="3" eb="5">
      <t>トシ</t>
    </rPh>
    <rPh sb="5" eb="7">
      <t>キバン</t>
    </rPh>
    <rPh sb="7" eb="9">
      <t>セイビ</t>
    </rPh>
    <rPh sb="9" eb="11">
      <t>キキン</t>
    </rPh>
    <phoneticPr fontId="28"/>
  </si>
  <si>
    <t>ふるさと創生基金</t>
    <rPh sb="4" eb="6">
      <t>ソウセイ</t>
    </rPh>
    <rPh sb="6" eb="8">
      <t>キキン</t>
    </rPh>
    <phoneticPr fontId="28"/>
  </si>
  <si>
    <t>森林環境基金</t>
    <rPh sb="0" eb="2">
      <t>シンリン</t>
    </rPh>
    <rPh sb="2" eb="4">
      <t>カンキョウ</t>
    </rPh>
    <rPh sb="4" eb="6">
      <t>キキン</t>
    </rPh>
    <phoneticPr fontId="28"/>
  </si>
  <si>
    <t>環境基金</t>
    <rPh sb="0" eb="2">
      <t>カンキョウ</t>
    </rPh>
    <rPh sb="2" eb="4">
      <t>キキン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</si>
</sst>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67319</c:v>
                </c:pt>
                <c:pt idx="2">
                  <c:v>70615</c:v>
                </c:pt>
                <c:pt idx="3">
                  <c:v>69185</c:v>
                </c:pt>
                <c:pt idx="4">
                  <c:v>70166</c:v>
                </c:pt>
              </c:numCache>
            </c:numRef>
          </c:val>
          <c:smooth val="0"/>
          <c:extLst>
            <c:ext xmlns:c16="http://schemas.microsoft.com/office/drawing/2014/chart" uri="{C3380CC4-5D6E-409C-BE32-E72D297353CC}">
              <c16:uniqueId val="{00000000-7DC7-4FBF-BCBE-1DD8CA2918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48633</c:v>
                </c:pt>
                <c:pt idx="1">
                  <c:v>66835</c:v>
                </c:pt>
                <c:pt idx="2">
                  <c:v>30823</c:v>
                </c:pt>
                <c:pt idx="3">
                  <c:v>29306</c:v>
                </c:pt>
                <c:pt idx="4">
                  <c:v>28488</c:v>
                </c:pt>
              </c:numCache>
            </c:numRef>
          </c:val>
          <c:smooth val="0"/>
          <c:extLst>
            <c:ext xmlns:c16="http://schemas.microsoft.com/office/drawing/2014/chart" uri="{C3380CC4-5D6E-409C-BE32-E72D297353CC}">
              <c16:uniqueId val="{00000001-7DC7-4FBF-BCBE-1DD8CA2918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13.96</c:v>
                </c:pt>
                <c:pt idx="1">
                  <c:v>16.16</c:v>
                </c:pt>
                <c:pt idx="2">
                  <c:v>12.34</c:v>
                </c:pt>
                <c:pt idx="3">
                  <c:v>10.23</c:v>
                </c:pt>
                <c:pt idx="4">
                  <c:v>7.34</c:v>
                </c:pt>
              </c:numCache>
            </c:numRef>
          </c:val>
          <c:extLst>
            <c:ext xmlns:c16="http://schemas.microsoft.com/office/drawing/2014/chart" uri="{C3380CC4-5D6E-409C-BE32-E72D297353CC}">
              <c16:uniqueId val="{00000000-011B-4F05-B473-E9B62920EB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25.03</c:v>
                </c:pt>
                <c:pt idx="1">
                  <c:v>24.78</c:v>
                </c:pt>
                <c:pt idx="2">
                  <c:v>24.63</c:v>
                </c:pt>
                <c:pt idx="3">
                  <c:v>24.27</c:v>
                </c:pt>
                <c:pt idx="4">
                  <c:v>24.53</c:v>
                </c:pt>
              </c:numCache>
            </c:numRef>
          </c:val>
          <c:extLst>
            <c:ext xmlns:c16="http://schemas.microsoft.com/office/drawing/2014/chart" uri="{C3380CC4-5D6E-409C-BE32-E72D297353CC}">
              <c16:uniqueId val="{00000001-011B-4F05-B473-E9B62920EB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4.58</c:v>
                </c:pt>
                <c:pt idx="1">
                  <c:v>2.35</c:v>
                </c:pt>
                <c:pt idx="2">
                  <c:v>-2.3199999999999998</c:v>
                </c:pt>
                <c:pt idx="3">
                  <c:v>-1.99</c:v>
                </c:pt>
                <c:pt idx="4">
                  <c:v>-2.99</c:v>
                </c:pt>
              </c:numCache>
            </c:numRef>
          </c:val>
          <c:smooth val="0"/>
          <c:extLst>
            <c:ext xmlns:c16="http://schemas.microsoft.com/office/drawing/2014/chart" uri="{C3380CC4-5D6E-409C-BE32-E72D297353CC}">
              <c16:uniqueId val="{00000002-011B-4F05-B473-E9B62920EB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A9-4C1F-A33B-8D694DC988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A9-4C1F-A33B-8D694DC988BF}"/>
            </c:ext>
          </c:extLst>
        </c:ser>
        <c:ser>
          <c:idx val="2"/>
          <c:order val="2"/>
          <c:tx>
            <c:strRef>
              <c:f>データシート!$A$29</c:f>
              <c:strCache>
                <c:ptCount val="1"/>
                <c:pt idx="0">
                  <c:v>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7A9-4C1F-A33B-8D694DC988B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7A9-4C1F-A33B-8D694DC988B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c:ext xmlns:c16="http://schemas.microsoft.com/office/drawing/2014/chart" uri="{C3380CC4-5D6E-409C-BE32-E72D297353CC}">
              <c16:uniqueId val="{00000004-27A9-4C1F-A33B-8D694DC988B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0.68</c:v>
                </c:pt>
                <c:pt idx="4">
                  <c:v>#N/A</c:v>
                </c:pt>
                <c:pt idx="5">
                  <c:v>0.67</c:v>
                </c:pt>
                <c:pt idx="6">
                  <c:v>#N/A</c:v>
                </c:pt>
                <c:pt idx="7">
                  <c:v>0.93</c:v>
                </c:pt>
                <c:pt idx="8">
                  <c:v>#N/A</c:v>
                </c:pt>
                <c:pt idx="9">
                  <c:v>0.78</c:v>
                </c:pt>
              </c:numCache>
            </c:numRef>
          </c:val>
          <c:extLst>
            <c:ext xmlns:c16="http://schemas.microsoft.com/office/drawing/2014/chart" uri="{C3380CC4-5D6E-409C-BE32-E72D297353CC}">
              <c16:uniqueId val="{00000005-27A9-4C1F-A33B-8D694DC988B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0.57999999999999996</c:v>
                </c:pt>
                <c:pt idx="2">
                  <c:v>#N/A</c:v>
                </c:pt>
                <c:pt idx="3">
                  <c:v>0.92</c:v>
                </c:pt>
                <c:pt idx="4">
                  <c:v>#N/A</c:v>
                </c:pt>
                <c:pt idx="5">
                  <c:v>0.92</c:v>
                </c:pt>
                <c:pt idx="6">
                  <c:v>#N/A</c:v>
                </c:pt>
                <c:pt idx="7">
                  <c:v>1.1499999999999999</c:v>
                </c:pt>
                <c:pt idx="8">
                  <c:v>#N/A</c:v>
                </c:pt>
                <c:pt idx="9">
                  <c:v>0.8</c:v>
                </c:pt>
              </c:numCache>
            </c:numRef>
          </c:val>
          <c:extLst>
            <c:ext xmlns:c16="http://schemas.microsoft.com/office/drawing/2014/chart" uri="{C3380CC4-5D6E-409C-BE32-E72D297353CC}">
              <c16:uniqueId val="{00000006-27A9-4C1F-A33B-8D694DC988B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2.48</c:v>
                </c:pt>
                <c:pt idx="2">
                  <c:v>#N/A</c:v>
                </c:pt>
                <c:pt idx="3">
                  <c:v>4.84</c:v>
                </c:pt>
                <c:pt idx="4">
                  <c:v>#N/A</c:v>
                </c:pt>
                <c:pt idx="5">
                  <c:v>5.6</c:v>
                </c:pt>
                <c:pt idx="6">
                  <c:v>#N/A</c:v>
                </c:pt>
                <c:pt idx="7">
                  <c:v>6.71</c:v>
                </c:pt>
                <c:pt idx="8">
                  <c:v>#N/A</c:v>
                </c:pt>
                <c:pt idx="9">
                  <c:v>7.31</c:v>
                </c:pt>
              </c:numCache>
            </c:numRef>
          </c:val>
          <c:extLst>
            <c:ext xmlns:c16="http://schemas.microsoft.com/office/drawing/2014/chart" uri="{C3380CC4-5D6E-409C-BE32-E72D297353CC}">
              <c16:uniqueId val="{00000007-27A9-4C1F-A33B-8D694DC988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13.95</c:v>
                </c:pt>
                <c:pt idx="2">
                  <c:v>#N/A</c:v>
                </c:pt>
                <c:pt idx="3">
                  <c:v>16.16</c:v>
                </c:pt>
                <c:pt idx="4">
                  <c:v>#N/A</c:v>
                </c:pt>
                <c:pt idx="5">
                  <c:v>12.34</c:v>
                </c:pt>
                <c:pt idx="6">
                  <c:v>#N/A</c:v>
                </c:pt>
                <c:pt idx="7">
                  <c:v>10.24</c:v>
                </c:pt>
                <c:pt idx="8">
                  <c:v>#N/A</c:v>
                </c:pt>
                <c:pt idx="9">
                  <c:v>7.34</c:v>
                </c:pt>
              </c:numCache>
            </c:numRef>
          </c:val>
          <c:extLst>
            <c:ext xmlns:c16="http://schemas.microsoft.com/office/drawing/2014/chart" uri="{C3380CC4-5D6E-409C-BE32-E72D297353CC}">
              <c16:uniqueId val="{00000008-27A9-4C1F-A33B-8D694DC988BF}"/>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0.2</c:v>
                </c:pt>
                <c:pt idx="2">
                  <c:v>#N/A</c:v>
                </c:pt>
                <c:pt idx="3">
                  <c:v>0.94</c:v>
                </c:pt>
                <c:pt idx="4">
                  <c:v>#N/A</c:v>
                </c:pt>
                <c:pt idx="5">
                  <c:v>0.49</c:v>
                </c:pt>
                <c:pt idx="6">
                  <c:v>#N/A</c:v>
                </c:pt>
                <c:pt idx="7">
                  <c:v>0.57999999999999996</c:v>
                </c:pt>
                <c:pt idx="8">
                  <c:v>0.16</c:v>
                </c:pt>
                <c:pt idx="9">
                  <c:v>#N/A</c:v>
                </c:pt>
              </c:numCache>
            </c:numRef>
          </c:val>
          <c:extLst>
            <c:ext xmlns:c16="http://schemas.microsoft.com/office/drawing/2014/chart" uri="{C3380CC4-5D6E-409C-BE32-E72D297353CC}">
              <c16:uniqueId val="{00000009-27A9-4C1F-A33B-8D694DC988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2989</c:v>
                </c:pt>
                <c:pt idx="5">
                  <c:v>3277</c:v>
                </c:pt>
                <c:pt idx="8">
                  <c:v>3459</c:v>
                </c:pt>
                <c:pt idx="11">
                  <c:v>3468</c:v>
                </c:pt>
                <c:pt idx="14">
                  <c:v>3442</c:v>
                </c:pt>
              </c:numCache>
            </c:numRef>
          </c:val>
          <c:extLst>
            <c:ext xmlns:c16="http://schemas.microsoft.com/office/drawing/2014/chart" uri="{C3380CC4-5D6E-409C-BE32-E72D297353CC}">
              <c16:uniqueId val="{00000000-6BC8-44BE-9042-F210B8D5FF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C8-44BE-9042-F210B8D5FF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131</c:v>
                </c:pt>
                <c:pt idx="3">
                  <c:v>107</c:v>
                </c:pt>
                <c:pt idx="6">
                  <c:v>74</c:v>
                </c:pt>
                <c:pt idx="9">
                  <c:v>69</c:v>
                </c:pt>
                <c:pt idx="12">
                  <c:v>59</c:v>
                </c:pt>
              </c:numCache>
            </c:numRef>
          </c:val>
          <c:extLst>
            <c:ext xmlns:c16="http://schemas.microsoft.com/office/drawing/2014/chart" uri="{C3380CC4-5D6E-409C-BE32-E72D297353CC}">
              <c16:uniqueId val="{00000002-6BC8-44BE-9042-F210B8D5FF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247</c:v>
                </c:pt>
                <c:pt idx="3">
                  <c:v>274</c:v>
                </c:pt>
                <c:pt idx="6">
                  <c:v>286</c:v>
                </c:pt>
                <c:pt idx="9">
                  <c:v>312</c:v>
                </c:pt>
                <c:pt idx="12">
                  <c:v>293</c:v>
                </c:pt>
              </c:numCache>
            </c:numRef>
          </c:val>
          <c:extLst>
            <c:ext xmlns:c16="http://schemas.microsoft.com/office/drawing/2014/chart" uri="{C3380CC4-5D6E-409C-BE32-E72D297353CC}">
              <c16:uniqueId val="{00000003-6BC8-44BE-9042-F210B8D5FF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640</c:v>
                </c:pt>
                <c:pt idx="3">
                  <c:v>506</c:v>
                </c:pt>
                <c:pt idx="6">
                  <c:v>473</c:v>
                </c:pt>
                <c:pt idx="9">
                  <c:v>439</c:v>
                </c:pt>
                <c:pt idx="12">
                  <c:v>489</c:v>
                </c:pt>
              </c:numCache>
            </c:numRef>
          </c:val>
          <c:extLst>
            <c:ext xmlns:c16="http://schemas.microsoft.com/office/drawing/2014/chart" uri="{C3380CC4-5D6E-409C-BE32-E72D297353CC}">
              <c16:uniqueId val="{00000004-6BC8-44BE-9042-F210B8D5FF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C8-44BE-9042-F210B8D5FF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C8-44BE-9042-F210B8D5FF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2672</c:v>
                </c:pt>
                <c:pt idx="3">
                  <c:v>2977</c:v>
                </c:pt>
                <c:pt idx="6">
                  <c:v>3177</c:v>
                </c:pt>
                <c:pt idx="9">
                  <c:v>3141</c:v>
                </c:pt>
                <c:pt idx="12">
                  <c:v>3190</c:v>
                </c:pt>
              </c:numCache>
            </c:numRef>
          </c:val>
          <c:extLst>
            <c:ext xmlns:c16="http://schemas.microsoft.com/office/drawing/2014/chart" uri="{C3380CC4-5D6E-409C-BE32-E72D297353CC}">
              <c16:uniqueId val="{00000007-6BC8-44BE-9042-F210B8D5FF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701</c:v>
                </c:pt>
                <c:pt idx="2">
                  <c:v>#N/A</c:v>
                </c:pt>
                <c:pt idx="3">
                  <c:v>#N/A</c:v>
                </c:pt>
                <c:pt idx="4">
                  <c:v>587</c:v>
                </c:pt>
                <c:pt idx="5">
                  <c:v>#N/A</c:v>
                </c:pt>
                <c:pt idx="6">
                  <c:v>#N/A</c:v>
                </c:pt>
                <c:pt idx="7">
                  <c:v>551</c:v>
                </c:pt>
                <c:pt idx="8">
                  <c:v>#N/A</c:v>
                </c:pt>
                <c:pt idx="9">
                  <c:v>#N/A</c:v>
                </c:pt>
                <c:pt idx="10">
                  <c:v>493</c:v>
                </c:pt>
                <c:pt idx="11">
                  <c:v>#N/A</c:v>
                </c:pt>
                <c:pt idx="12">
                  <c:v>#N/A</c:v>
                </c:pt>
                <c:pt idx="13">
                  <c:v>589</c:v>
                </c:pt>
                <c:pt idx="14">
                  <c:v>#N/A</c:v>
                </c:pt>
              </c:numCache>
            </c:numRef>
          </c:val>
          <c:smooth val="0"/>
          <c:extLst>
            <c:ext xmlns:c16="http://schemas.microsoft.com/office/drawing/2014/chart" uri="{C3380CC4-5D6E-409C-BE32-E72D297353CC}">
              <c16:uniqueId val="{00000008-6BC8-44BE-9042-F210B8D5FF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29956</c:v>
                </c:pt>
                <c:pt idx="5">
                  <c:v>31081</c:v>
                </c:pt>
                <c:pt idx="8">
                  <c:v>30610</c:v>
                </c:pt>
                <c:pt idx="11">
                  <c:v>29753</c:v>
                </c:pt>
                <c:pt idx="14">
                  <c:v>29164</c:v>
                </c:pt>
              </c:numCache>
            </c:numRef>
          </c:val>
          <c:extLst>
            <c:ext xmlns:c16="http://schemas.microsoft.com/office/drawing/2014/chart" uri="{C3380CC4-5D6E-409C-BE32-E72D297353CC}">
              <c16:uniqueId val="{00000000-551D-41CD-A5D2-05009FABEA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4023</c:v>
                </c:pt>
                <c:pt idx="5">
                  <c:v>4397</c:v>
                </c:pt>
                <c:pt idx="8">
                  <c:v>5355</c:v>
                </c:pt>
                <c:pt idx="11">
                  <c:v>4621</c:v>
                </c:pt>
                <c:pt idx="14">
                  <c:v>4561</c:v>
                </c:pt>
              </c:numCache>
            </c:numRef>
          </c:val>
          <c:extLst>
            <c:ext xmlns:c16="http://schemas.microsoft.com/office/drawing/2014/chart" uri="{C3380CC4-5D6E-409C-BE32-E72D297353CC}">
              <c16:uniqueId val="{00000001-551D-41CD-A5D2-05009FABEA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9546</c:v>
                </c:pt>
                <c:pt idx="5">
                  <c:v>10659</c:v>
                </c:pt>
                <c:pt idx="8">
                  <c:v>11995</c:v>
                </c:pt>
                <c:pt idx="11">
                  <c:v>13297</c:v>
                </c:pt>
                <c:pt idx="14">
                  <c:v>13849</c:v>
                </c:pt>
              </c:numCache>
            </c:numRef>
          </c:val>
          <c:extLst>
            <c:ext xmlns:c16="http://schemas.microsoft.com/office/drawing/2014/chart" uri="{C3380CC4-5D6E-409C-BE32-E72D297353CC}">
              <c16:uniqueId val="{00000002-551D-41CD-A5D2-05009FABEA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1D-41CD-A5D2-05009FABEA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1D-41CD-A5D2-05009FABEA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1D-41CD-A5D2-05009FABEA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6005</c:v>
                </c:pt>
                <c:pt idx="3">
                  <c:v>5979</c:v>
                </c:pt>
                <c:pt idx="6">
                  <c:v>6118</c:v>
                </c:pt>
                <c:pt idx="9">
                  <c:v>5802</c:v>
                </c:pt>
                <c:pt idx="12">
                  <c:v>5805</c:v>
                </c:pt>
              </c:numCache>
            </c:numRef>
          </c:val>
          <c:extLst>
            <c:ext xmlns:c16="http://schemas.microsoft.com/office/drawing/2014/chart" uri="{C3380CC4-5D6E-409C-BE32-E72D297353CC}">
              <c16:uniqueId val="{00000006-551D-41CD-A5D2-05009FABEA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1725</c:v>
                </c:pt>
                <c:pt idx="3">
                  <c:v>1820</c:v>
                </c:pt>
                <c:pt idx="6">
                  <c:v>1631</c:v>
                </c:pt>
                <c:pt idx="9">
                  <c:v>1513</c:v>
                </c:pt>
                <c:pt idx="12">
                  <c:v>1255</c:v>
                </c:pt>
              </c:numCache>
            </c:numRef>
          </c:val>
          <c:extLst>
            <c:ext xmlns:c16="http://schemas.microsoft.com/office/drawing/2014/chart" uri="{C3380CC4-5D6E-409C-BE32-E72D297353CC}">
              <c16:uniqueId val="{00000007-551D-41CD-A5D2-05009FABEA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6041</c:v>
                </c:pt>
                <c:pt idx="3">
                  <c:v>6453</c:v>
                </c:pt>
                <c:pt idx="6">
                  <c:v>6423</c:v>
                </c:pt>
                <c:pt idx="9">
                  <c:v>6092</c:v>
                </c:pt>
                <c:pt idx="12">
                  <c:v>5898</c:v>
                </c:pt>
              </c:numCache>
            </c:numRef>
          </c:val>
          <c:extLst>
            <c:ext xmlns:c16="http://schemas.microsoft.com/office/drawing/2014/chart" uri="{C3380CC4-5D6E-409C-BE32-E72D297353CC}">
              <c16:uniqueId val="{00000008-551D-41CD-A5D2-05009FABEA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428</c:v>
                </c:pt>
                <c:pt idx="3">
                  <c:v>327</c:v>
                </c:pt>
                <c:pt idx="6">
                  <c:v>255</c:v>
                </c:pt>
                <c:pt idx="9">
                  <c:v>190</c:v>
                </c:pt>
                <c:pt idx="12">
                  <c:v>133</c:v>
                </c:pt>
              </c:numCache>
            </c:numRef>
          </c:val>
          <c:extLst>
            <c:ext xmlns:c16="http://schemas.microsoft.com/office/drawing/2014/chart" uri="{C3380CC4-5D6E-409C-BE32-E72D297353CC}">
              <c16:uniqueId val="{00000009-551D-41CD-A5D2-05009FABEA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30004</c:v>
                </c:pt>
                <c:pt idx="3">
                  <c:v>31557</c:v>
                </c:pt>
                <c:pt idx="6">
                  <c:v>30492</c:v>
                </c:pt>
                <c:pt idx="9">
                  <c:v>29600</c:v>
                </c:pt>
                <c:pt idx="12">
                  <c:v>28528</c:v>
                </c:pt>
              </c:numCache>
            </c:numRef>
          </c:val>
          <c:extLst>
            <c:ext xmlns:c16="http://schemas.microsoft.com/office/drawing/2014/chart" uri="{C3380CC4-5D6E-409C-BE32-E72D297353CC}">
              <c16:uniqueId val="{0000000A-551D-41CD-A5D2-05009FABEA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1D-41CD-A5D2-05009FABEA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4229</c:v>
                </c:pt>
                <c:pt idx="1">
                  <c:v>4223</c:v>
                </c:pt>
                <c:pt idx="2">
                  <c:v>4224</c:v>
                </c:pt>
              </c:numCache>
            </c:numRef>
          </c:val>
          <c:extLst>
            <c:ext xmlns:c16="http://schemas.microsoft.com/office/drawing/2014/chart" uri="{C3380CC4-5D6E-409C-BE32-E72D297353CC}">
              <c16:uniqueId val="{00000000-F431-4A96-BC76-69097600A9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3008</c:v>
                </c:pt>
                <c:pt idx="1">
                  <c:v>3547</c:v>
                </c:pt>
                <c:pt idx="2">
                  <c:v>3747</c:v>
                </c:pt>
              </c:numCache>
            </c:numRef>
          </c:val>
          <c:extLst>
            <c:ext xmlns:c16="http://schemas.microsoft.com/office/drawing/2014/chart" uri="{C3380CC4-5D6E-409C-BE32-E72D297353CC}">
              <c16:uniqueId val="{00000001-F431-4A96-BC76-69097600A9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5844</c:v>
                </c:pt>
                <c:pt idx="1">
                  <c:v>6516</c:v>
                </c:pt>
                <c:pt idx="2">
                  <c:v>6762</c:v>
                </c:pt>
              </c:numCache>
            </c:numRef>
          </c:val>
          <c:extLst>
            <c:ext xmlns:c16="http://schemas.microsoft.com/office/drawing/2014/chart" uri="{C3380CC4-5D6E-409C-BE32-E72D297353CC}">
              <c16:uniqueId val="{00000002-F431-4A96-BC76-69097600A9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地方債の元利償還金等が増加し（臨財債を除く一般会計等の元利償還金は減少）、事業費補正により基準財政需要額に算入された公債費が減少したが、令和元年度の指標は前年度に比べ</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か年平均では横ばいとなった。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満期一括償還による積立なし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等に係る基準財政需要額への算入額は減少したものの、地方債現在高が減少している。また、将来負担額に対して充当可能な特定財源である基金が増加している。そのため、充当可能財源等が将来負担額を上回る状況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埼玉県本庄市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基金残高のうち、減債基金及びその他特定目的基金が増加傾向にある。令和元年度は、前年度の決算剰余金を減債基金及び施設整備等基金に積み立てたため、全体の残高も増額している。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中期財政見通しでは、社会保障関係経費や施設の維持管理経費などの経常経費が増加し、各基金を取り崩さざるを得ない収支が見込まれている。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また、新型コロナウイルス感染症の影響により令和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市税の減少が見込まれる可能性が高いことや、歳出では社会保障関連経費の増加が避けられない状況下においても持続可能な行政運営を行っていくために、戦略的に基金を活用する一方で、将来負担に備え基金への積立ても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〇施設整備等基金：公共施設及び公用施設の整備及び解体に係る事業の推進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〇ふるさと創生基金：歴史、伝統、文化、産業等を活かし、人づくりやまちづくりに資する施策の推進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〇ほんじょう緑の基金：本庄段丘に沿う斜面樹林等自然的環境の保全、創出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〇環境基金：環境の保全及び創造並びに再生可能エネルギーの普及促進に関する施策の推進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〇地域福祉基金：新市の一体感の醸成に資するもの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〇森林環境基金：森林整備及びその促進に要する経費の財源に充てる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施設整備等基金について、令和元年度は決算剰余金を原資に積み立てたため残高が約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億円増加した。また、令和元年度から新たに森林環境基金を設置した。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施設整備等基金について、「本庄市公共施設維持保全計画」に基づき、今後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年間の公共施設の改修及び更新等に係る経費について、毎年度約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億円の取り崩しが見込まれていることから、将来負担の軽減を図るため計画的に積み立てしていく。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財政調整基金は、前年度からほぼ横ばいで推移している。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年度間の財源調整を図り、財政の効率的な執行と健全な運営に資するため、標準財政規模の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％程度の基金残高を確保・維持していくことを目標として積み立ててきたが、直近数年は運用利息以外は積み立てしていない。令和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年度以降は新型コロナウイルス感染症の影響による市税や地方消費税交付金等の経常一般財源の減少に対応する財源を確保するとともに、コロナ禍における新たな行政需要に対応するため基金を活用する。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年度にかけて合併特例債を活用して実施した大規模建設事業等に係る交付税措置されない元利償還金の財源として取り崩したが、決算剰余金を原資に積み立てたため、前年度に比べて約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を活用して実施した公共施設の整備に係る元利償還金の償還等に備えることに加え、今後予定されている学校施設の大規模改修等の起債に係る元利償還金の償還等に備えるため、積み立て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78,243
75,812
89.69
29,822,772
27,709,035
1,264,279
17,215,749
28,528,362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財政力指数は、基準財政需要額と基準財政収入額どちらも増加傾向にあることで、近年は横ばいとなっている。令和元年度は類似団体平均を</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引き続き、企業誘致等により税収の増加を図り、財政基盤の強化に努める。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21819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年度は、固定資産税や配当割交付金の増加により経常一般財源は増加したものの、主に物件費の経常経費が増加したことが、指標の悪化要因となっている。</a:t>
          </a:r>
        </a:p>
        <a:p>
          <a:r>
            <a:rPr kumimoji="1" lang="ja-JP" altLang="en-US" sz="1300">
              <a:latin typeface="ＭＳ Ｐゴシック" panose="020B0600070205080204" pitchFamily="50" charset="-128"/>
              <a:ea typeface="ＭＳ Ｐゴシック" panose="020B0600070205080204" pitchFamily="50" charset="-128"/>
            </a:rPr>
            <a:t>　今後はより多くの自主財源の確保と行政改革を通じた事務の効率化推進により、経常経費の削減に努める。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544</xdr:rowOff>
    </xdr:from>
    <xdr:to>
      <xdr:col>23</xdr:col>
      <xdr:colOff>133350</xdr:colOff>
      <xdr:row>63</xdr:row>
      <xdr:rowOff>35016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80189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544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01960"/>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143510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57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170180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641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155666</xdr:rowOff>
    </xdr:from>
    <xdr:to>
      <xdr:col>23</xdr:col>
      <xdr:colOff>184150</xdr:colOff>
      <xdr:row>63</xdr:row>
      <xdr:rowOff>85816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127743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121194</xdr:rowOff>
    </xdr:from>
    <xdr:to>
      <xdr:col>19</xdr:col>
      <xdr:colOff>184150</xdr:colOff>
      <xdr:row>63</xdr:row>
      <xdr:rowOff>51344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36121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類似団体平均と比べ低くなっているのは、行政改革への取組や職員定数適正化の推進とともに、消防業務やごみ処理業務等を一部事務組合で行っていることも要因の一つとなっている。</a:t>
          </a:r>
        </a:p>
        <a:p>
          <a:r>
            <a:rPr kumimoji="1" lang="ja-JP" altLang="en-US" sz="1300">
              <a:latin typeface="ＭＳ Ｐゴシック" panose="020B0600070205080204" pitchFamily="50" charset="-128"/>
              <a:ea typeface="ＭＳ Ｐゴシック" panose="020B0600070205080204" pitchFamily="50" charset="-128"/>
            </a:rPr>
            <a:t>　物件費は増加傾向にあり、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年度はプレミアム付商品券事業関係経費が発生したことが増加要因になっている。また、人件費も各種選挙が実施されたことにより増加した。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今後も行政改革大綱に基づき、事務事業の整理、民間委託の推進や指定管理制度の導入、組織のスリム化等を進めていく。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51564</xdr:rowOff>
    </xdr:from>
    <xdr:to>
      <xdr:col>23</xdr:col>
      <xdr:colOff>133350</xdr:colOff>
      <xdr:row>89</xdr:row>
      <xdr:rowOff>79172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10464"/>
          <a:ext cx="0" cy="1227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51249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1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79172</xdr:rowOff>
    </xdr:from>
    <xdr:to>
      <xdr:col>24</xdr:col>
      <xdr:colOff>12700</xdr:colOff>
      <xdr:row>89</xdr:row>
      <xdr:rowOff>79172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3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137941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5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51564</xdr:rowOff>
    </xdr:from>
    <xdr:to>
      <xdr:col>24</xdr:col>
      <xdr:colOff>12700</xdr:colOff>
      <xdr:row>82</xdr:row>
      <xdr:rowOff>51564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1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30249</xdr:rowOff>
    </xdr:from>
    <xdr:to>
      <xdr:col>23</xdr:col>
      <xdr:colOff>133350</xdr:colOff>
      <xdr:row>82</xdr:row>
      <xdr:rowOff>51564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9149"/>
          <a:ext cx="8382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66991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6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94914</xdr:rowOff>
    </xdr:from>
    <xdr:to>
      <xdr:col>23</xdr:col>
      <xdr:colOff>184150</xdr:colOff>
      <xdr:row>85</xdr:row>
      <xdr:rowOff>25064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13889</xdr:rowOff>
    </xdr:from>
    <xdr:to>
      <xdr:col>19</xdr:col>
      <xdr:colOff>133350</xdr:colOff>
      <xdr:row>82</xdr:row>
      <xdr:rowOff>30249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72789"/>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60770</xdr:rowOff>
    </xdr:from>
    <xdr:to>
      <xdr:col>19</xdr:col>
      <xdr:colOff>184150</xdr:colOff>
      <xdr:row>84</xdr:row>
      <xdr:rowOff>162370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6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147147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4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158128</xdr:rowOff>
    </xdr:from>
    <xdr:to>
      <xdr:col>15</xdr:col>
      <xdr:colOff>82550</xdr:colOff>
      <xdr:row>82</xdr:row>
      <xdr:rowOff>13889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45578"/>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55863</xdr:rowOff>
    </xdr:from>
    <xdr:to>
      <xdr:col>15</xdr:col>
      <xdr:colOff>133350</xdr:colOff>
      <xdr:row>84</xdr:row>
      <xdr:rowOff>157463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142240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4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158128</xdr:rowOff>
    </xdr:from>
    <xdr:to>
      <xdr:col>11</xdr:col>
      <xdr:colOff>31750</xdr:colOff>
      <xdr:row>81</xdr:row>
      <xdr:rowOff>162609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45578"/>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20851</xdr:rowOff>
    </xdr:from>
    <xdr:to>
      <xdr:col>11</xdr:col>
      <xdr:colOff>82550</xdr:colOff>
      <xdr:row>84</xdr:row>
      <xdr:rowOff>122451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107228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157122</xdr:rowOff>
    </xdr:from>
    <xdr:to>
      <xdr:col>7</xdr:col>
      <xdr:colOff>31750</xdr:colOff>
      <xdr:row>85</xdr:row>
      <xdr:rowOff>87272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55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72049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6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764</xdr:rowOff>
    </xdr:from>
    <xdr:to>
      <xdr:col>23</xdr:col>
      <xdr:colOff>184150</xdr:colOff>
      <xdr:row>82</xdr:row>
      <xdr:rowOff>102364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93491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8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150899</xdr:rowOff>
    </xdr:from>
    <xdr:to>
      <xdr:col>19</xdr:col>
      <xdr:colOff>184150</xdr:colOff>
      <xdr:row>82</xdr:row>
      <xdr:rowOff>81049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91226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134539</xdr:rowOff>
    </xdr:from>
    <xdr:to>
      <xdr:col>15</xdr:col>
      <xdr:colOff>133350</xdr:colOff>
      <xdr:row>82</xdr:row>
      <xdr:rowOff>64689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74866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9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107328</xdr:rowOff>
    </xdr:from>
    <xdr:to>
      <xdr:col>11</xdr:col>
      <xdr:colOff>82550</xdr:colOff>
      <xdr:row>82</xdr:row>
      <xdr:rowOff>37478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6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111809</xdr:rowOff>
    </xdr:from>
    <xdr:to>
      <xdr:col>7</xdr:col>
      <xdr:colOff>31750</xdr:colOff>
      <xdr:row>82</xdr:row>
      <xdr:rowOff>41959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52136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6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年度に給与制度の総合的見直しを行ったことによる低下後、近年は横ばいで推移していたが、経験年数階層の変動等により、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今後は高齢層職員の昇給抑制の対象年齢引下げや各種手当の見直しを行うなど、より一層の給与の適正化に努める。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014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154214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かけて値が増加している背景には、県からの権限移譲や主に民生部門における制度改正等による業務量の増加がある。このような中で、業務量が増加しても、市民へのサービスの質が落ちないことを意識して定員管理を行ってきた。</a:t>
          </a:r>
        </a:p>
        <a:p>
          <a:r>
            <a:rPr kumimoji="1" lang="ja-JP" altLang="en-US" sz="1300">
              <a:latin typeface="ＭＳ Ｐゴシック" panose="020B0600070205080204" pitchFamily="50" charset="-128"/>
              <a:ea typeface="ＭＳ Ｐゴシック" panose="020B0600070205080204" pitchFamily="50" charset="-128"/>
            </a:rPr>
            <a:t>　一方で、類似団体平均を下回っているのは、消防業務やごみ処理業務等を、一部事務組合で行っているためである。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今後も、職員の心身の健康を保つという観点も踏まえ、引き続き計画的な職員採用を実施し、適正な定員管理に努める。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23102</xdr:rowOff>
    </xdr:from>
    <xdr:to>
      <xdr:col>81</xdr:col>
      <xdr:colOff>44450</xdr:colOff>
      <xdr:row>60</xdr:row>
      <xdr:rowOff>23102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10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166975</xdr:rowOff>
    </xdr:from>
    <xdr:to>
      <xdr:col>77</xdr:col>
      <xdr:colOff>44450</xdr:colOff>
      <xdr:row>60</xdr:row>
      <xdr:rowOff>23102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8252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166975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6758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152037</xdr:rowOff>
    </xdr:from>
    <xdr:to>
      <xdr:col>68</xdr:col>
      <xdr:colOff>152400</xdr:colOff>
      <xdr:row>59</xdr:row>
      <xdr:rowOff>155484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61884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143752</xdr:rowOff>
    </xdr:from>
    <xdr:to>
      <xdr:col>81</xdr:col>
      <xdr:colOff>95250</xdr:colOff>
      <xdr:row>60</xdr:row>
      <xdr:rowOff>73902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160279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0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143752</xdr:rowOff>
    </xdr:from>
    <xdr:to>
      <xdr:col>77</xdr:col>
      <xdr:colOff>95250</xdr:colOff>
      <xdr:row>60</xdr:row>
      <xdr:rowOff>73902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84079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116175</xdr:rowOff>
    </xdr:from>
    <xdr:to>
      <xdr:col>73</xdr:col>
      <xdr:colOff>44450</xdr:colOff>
      <xdr:row>60</xdr:row>
      <xdr:rowOff>46325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56502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　</a:t>
          </a:r>
          <a:r>
            <a:rPr lang="ja-JP" altLang="en-US" sz="1300">
              <a:effectLst/>
              <a:latin typeface="ＭＳ Ｐゴシック" panose="020B0600070205080204" pitchFamily="50" charset="-128"/>
              <a:ea typeface="ＭＳ Ｐゴシック" panose="020B0600070205080204" pitchFamily="50" charset="-128"/>
            </a:rPr>
            <a:t>実質公債費比率は、改善傾向が続いており、</a:t>
          </a:r>
          <a:r>
            <a:rPr lang="en-US" altLang="ja-JP" sz="1300">
              <a:effectLst/>
              <a:latin typeface="ＭＳ Ｐゴシック" panose="020B0600070205080204" pitchFamily="50" charset="-128"/>
              <a:ea typeface="ＭＳ Ｐゴシック" panose="020B0600070205080204" pitchFamily="50" charset="-128"/>
            </a:rPr>
            <a:t>R1</a:t>
          </a:r>
          <a:r>
            <a:rPr lang="ja-JP" altLang="en-US" sz="1300">
              <a:effectLst/>
              <a:latin typeface="ＭＳ Ｐゴシック" panose="020B0600070205080204" pitchFamily="50" charset="-128"/>
              <a:ea typeface="ＭＳ Ｐゴシック" panose="020B0600070205080204" pitchFamily="50" charset="-128"/>
            </a:rPr>
            <a:t>年度は、</a:t>
          </a:r>
          <a:r>
            <a:rPr lang="en-US" altLang="ja-JP" sz="1300">
              <a:effectLst/>
              <a:latin typeface="ＭＳ Ｐゴシック" panose="020B0600070205080204" pitchFamily="50" charset="-128"/>
              <a:ea typeface="ＭＳ Ｐゴシック" panose="020B0600070205080204" pitchFamily="50" charset="-128"/>
            </a:rPr>
            <a:t>H30</a:t>
          </a:r>
          <a:r>
            <a:rPr lang="ja-JP" altLang="en-US" sz="1300">
              <a:effectLst/>
              <a:latin typeface="ＭＳ Ｐゴシック" panose="020B0600070205080204" pitchFamily="50" charset="-128"/>
              <a:ea typeface="ＭＳ Ｐゴシック" panose="020B0600070205080204" pitchFamily="50" charset="-128"/>
            </a:rPr>
            <a:t>年度の横ばいとなった。</a:t>
          </a:r>
        </a:p>
        <a:p>
          <a:r>
            <a:rPr lang="ja-JP" altLang="en-US" sz="1300">
              <a:effectLst/>
              <a:latin typeface="ＭＳ Ｐゴシック" panose="020B0600070205080204" pitchFamily="50" charset="-128"/>
              <a:ea typeface="ＭＳ Ｐゴシック" panose="020B0600070205080204" pitchFamily="50" charset="-128"/>
            </a:rPr>
            <a:t>　主な要因として、地方債の元利償還金は増加したものの、合併特例債等の借入に係る基準財政需要額が増加したことなどがあげられる。</a:t>
          </a:r>
        </a:p>
        <a:p>
          <a:r>
            <a:rPr lang="ja-JP" altLang="en-US" sz="1300">
              <a:effectLst/>
              <a:latin typeface="ＭＳ Ｐゴシック" panose="020B0600070205080204" pitchFamily="50" charset="-128"/>
              <a:ea typeface="ＭＳ Ｐゴシック" panose="020B0600070205080204" pitchFamily="50" charset="-128"/>
            </a:rPr>
            <a:t>　今後公共施設の長寿命化修繕などの大規模改修工事が控えているため、公債費については増加が見込まれる。そのため、引き続き有利な地方債の活用や地方債の計画的な借入、実施事業の見直しや国庫補助金等の特定財源の確保に努めていく必要がある。</a:t>
          </a:r>
          <a:endParaRPr lang="ja-JP" altLang="en-US" sz="14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33262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5483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90715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5483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113695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6058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39</xdr:row>
      <xdr:rowOff>22678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6287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将来負担比率は、将来負担額より充当可能財源等が多いことで、</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年度以降は「－」となっている。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主な要因として、減債基金や施設整備等基金などの積み立てにより、充当可能基金残高が増加傾向にあることがあげられる。</a:t>
          </a:r>
        </a:p>
        <a:p>
          <a:r>
            <a:rPr kumimoji="1" lang="ja-JP" altLang="en-US" sz="1300">
              <a:latin typeface="ＭＳ Ｐゴシック" panose="020B0600070205080204" pitchFamily="50" charset="-128"/>
              <a:ea typeface="ＭＳ Ｐゴシック" panose="020B0600070205080204" pitchFamily="50" charset="-128"/>
            </a:rPr>
            <a:t>　今後公共施設の長寿命化修繕などの大規模改修工事が控えているため、将来負担額については増加が見込まれる。そのため、引き続き有利な地方債の活用や基金の計画的な積立と活用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84364</xdr:rowOff>
    </xdr:from>
    <xdr:to>
      <xdr:col>68</xdr:col>
      <xdr:colOff>152400</xdr:colOff>
      <xdr:row>13</xdr:row>
      <xdr:rowOff>137221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313214"/>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100874</xdr:rowOff>
    </xdr:from>
    <xdr:to>
      <xdr:col>64</xdr:col>
      <xdr:colOff>152400</xdr:colOff>
      <xdr:row>16</xdr:row>
      <xdr:rowOff>31024</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7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15801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86421</xdr:rowOff>
    </xdr:from>
    <xdr:to>
      <xdr:col>64</xdr:col>
      <xdr:colOff>152400</xdr:colOff>
      <xdr:row>14</xdr:row>
      <xdr:rowOff>16571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26748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08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78,243
75,812
89.69
29,822,772
27,709,035
1,264,279
17,215,749
28,528,362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人件費に係るものは、類似団体と比べて低いものの、</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職員数が増加したことがあげられる。類似団体に比べて低い要因は、消防業務やごみ処理業務等を一部事務組合で行っていることがあげられる。今後も行政改革への取組を通じて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2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6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物件費に係るものは、類似団体と比べて低く、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主な要因として、じん芥収集業務委託料の増加やがん検診等業務委託料の増加などがあげられる。</a:t>
          </a:r>
        </a:p>
        <a:p>
          <a:r>
            <a:rPr kumimoji="1" lang="ja-JP" altLang="en-US" sz="1300">
              <a:latin typeface="ＭＳ Ｐゴシック" panose="020B0600070205080204" pitchFamily="50" charset="-128"/>
              <a:ea typeface="ＭＳ Ｐゴシック" panose="020B0600070205080204" pitchFamily="50" charset="-128"/>
            </a:rPr>
            <a:t>　類似団体と比べて低い要因は、消防業務やごみ処理業務等を一部事務組合で行っていることがあげられる。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175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17272</xdr:rowOff>
    </xdr:from>
    <xdr:to>
      <xdr:col>78</xdr:col>
      <xdr:colOff>69850</xdr:colOff>
      <xdr:row>14</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17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133858</xdr:rowOff>
    </xdr:from>
    <xdr:to>
      <xdr:col>73</xdr:col>
      <xdr:colOff>180975</xdr:colOff>
      <xdr:row>14</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627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106426</xdr:rowOff>
    </xdr:from>
    <xdr:to>
      <xdr:col>69</xdr:col>
      <xdr:colOff>92075</xdr:colOff>
      <xdr:row>13</xdr:row>
      <xdr:rowOff>133858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35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75709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147066</xdr:rowOff>
    </xdr:from>
    <xdr:to>
      <xdr:col>74</xdr:col>
      <xdr:colOff>31750</xdr:colOff>
      <xdr:row>14</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83058</xdr:rowOff>
    </xdr:from>
    <xdr:to>
      <xdr:col>69</xdr:col>
      <xdr:colOff>142875</xdr:colOff>
      <xdr:row>14</xdr:row>
      <xdr:rowOff>13208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23385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55626</xdr:rowOff>
    </xdr:from>
    <xdr:to>
      <xdr:col>65</xdr:col>
      <xdr:colOff>53975</xdr:colOff>
      <xdr:row>13</xdr:row>
      <xdr:rowOff>157226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167403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扶助費に係るものは、類似団体と比べて高く、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障害福祉サービスの利用者数が増加したことや、民間保育所等に対する委託費が増加したことなどがあげられる。類似団体と比べ高い比率で推移しているため、引き続き資格審査の適正化や、単独事業の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0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56</xdr:row>
      <xdr:rowOff>5080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153670</xdr:rowOff>
    </xdr:from>
    <xdr:to>
      <xdr:col>15</xdr:col>
      <xdr:colOff>98425</xdr:colOff>
      <xdr:row>56</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123190</xdr:rowOff>
    </xdr:from>
    <xdr:to>
      <xdr:col>11</xdr:col>
      <xdr:colOff>9525</xdr:colOff>
      <xdr:row>56</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52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125730</xdr:rowOff>
    </xdr:from>
    <xdr:to>
      <xdr:col>20</xdr:col>
      <xdr:colOff>38100</xdr:colOff>
      <xdr:row>56</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17797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72390</xdr:rowOff>
    </xdr:from>
    <xdr:to>
      <xdr:col>6</xdr:col>
      <xdr:colOff>171450</xdr:colOff>
      <xdr:row>56</xdr:row>
      <xdr:rowOff>2540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158767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その他に係るものは、団体と比べて低く、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その他が増加した要因のうち、主なものは、国民健康保険、介護保険、後期高齢者医療等の各特別会計への繰出金であり、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年度よりいずれも増加したが、比率は減少した。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144962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420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144962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17957"/>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153126</xdr:rowOff>
    </xdr:from>
    <xdr:to>
      <xdr:col>73</xdr:col>
      <xdr:colOff>180975</xdr:colOff>
      <xdr:row>54</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114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153126</xdr:rowOff>
    </xdr:from>
    <xdr:to>
      <xdr:col>69</xdr:col>
      <xdr:colOff>92075</xdr:colOff>
      <xdr:row>54</xdr:row>
      <xdr:rowOff>166188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11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121755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102326</xdr:rowOff>
    </xdr:from>
    <xdr:to>
      <xdr:col>69</xdr:col>
      <xdr:colOff>142875</xdr:colOff>
      <xdr:row>55</xdr:row>
      <xdr:rowOff>32476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42653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115388</xdr:rowOff>
    </xdr:from>
    <xdr:to>
      <xdr:col>65</xdr:col>
      <xdr:colOff>53975</xdr:colOff>
      <xdr:row>55</xdr:row>
      <xdr:rowOff>45538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55715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補助費等に係るものは、類似団体と比べて高く、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一部事務組合に対する公債費負担金が減少したことなどがあげられる。類似団体と比べて高い要因は、消防業務やごみ処理業務等を一部事務組合で行っていることがあげ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460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53848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53848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95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95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公債費に係るものは、類似団体と比べて低いが、元金償還額の増加により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ポイント上昇している。元金償還額は増えているものの、臨時財政対策債を除く地方債残高は減少傾向にある。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今後も地方債を財源とする事業全体を精査し、可能な限り地方債の抑制に努める。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122101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041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04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323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97608</xdr:rowOff>
    </xdr:from>
    <xdr:to>
      <xdr:col>11</xdr:col>
      <xdr:colOff>9525</xdr:colOff>
      <xdr:row>77</xdr:row>
      <xdr:rowOff>30662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27808"/>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20519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43378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151312</xdr:rowOff>
    </xdr:from>
    <xdr:to>
      <xdr:col>11</xdr:col>
      <xdr:colOff>60325</xdr:colOff>
      <xdr:row>77</xdr:row>
      <xdr:rowOff>81462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91639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46808</xdr:rowOff>
    </xdr:from>
    <xdr:to>
      <xdr:col>6</xdr:col>
      <xdr:colOff>171450</xdr:colOff>
      <xdr:row>76</xdr:row>
      <xdr:rowOff>148408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158586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公債費以外に係るものは、類似団体と比べて高く、</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主な要因として、補助費等は減少したものの物件費や扶助費が増加したことがあげられる。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　今後も納税コールセンターやコンビニ収納などの収税強化対策や、企業誘致の推進などにより、自主財源の確保に努める。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2532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51563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114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74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44704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200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54871</xdr:rowOff>
    </xdr:from>
    <xdr:to>
      <xdr:col>29</xdr:col>
      <xdr:colOff>127000</xdr:colOff>
      <xdr:row>18</xdr:row>
      <xdr:rowOff>87006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8596"/>
          <a:ext cx="647700" cy="3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87006</xdr:rowOff>
    </xdr:from>
    <xdr:to>
      <xdr:col>26</xdr:col>
      <xdr:colOff>50800</xdr:colOff>
      <xdr:row>18</xdr:row>
      <xdr:rowOff>95823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0731"/>
          <a:ext cx="698500" cy="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95823</xdr:rowOff>
    </xdr:from>
    <xdr:to>
      <xdr:col>22</xdr:col>
      <xdr:colOff>114300</xdr:colOff>
      <xdr:row>18</xdr:row>
      <xdr:rowOff>112070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9548"/>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101424</xdr:rowOff>
    </xdr:from>
    <xdr:to>
      <xdr:col>18</xdr:col>
      <xdr:colOff>177800</xdr:colOff>
      <xdr:row>18</xdr:row>
      <xdr:rowOff>112070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5149"/>
          <a:ext cx="698500" cy="1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99234</xdr:rowOff>
    </xdr:from>
    <xdr:to>
      <xdr:col>15</xdr:col>
      <xdr:colOff>101600</xdr:colOff>
      <xdr:row>17</xdr:row>
      <xdr:rowOff>29384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39561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4071</xdr:rowOff>
    </xdr:from>
    <xdr:to>
      <xdr:col>29</xdr:col>
      <xdr:colOff>177800</xdr:colOff>
      <xdr:row>18</xdr:row>
      <xdr:rowOff>105671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147598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36206</xdr:rowOff>
    </xdr:from>
    <xdr:to>
      <xdr:col>26</xdr:col>
      <xdr:colOff>101600</xdr:colOff>
      <xdr:row>18</xdr:row>
      <xdr:rowOff>137806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122583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45023</xdr:rowOff>
    </xdr:from>
    <xdr:to>
      <xdr:col>22</xdr:col>
      <xdr:colOff>165100</xdr:colOff>
      <xdr:row>18</xdr:row>
      <xdr:rowOff>146623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131400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61270</xdr:rowOff>
    </xdr:from>
    <xdr:to>
      <xdr:col>19</xdr:col>
      <xdr:colOff>38100</xdr:colOff>
      <xdr:row>18</xdr:row>
      <xdr:rowOff>162870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147647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50624</xdr:rowOff>
    </xdr:from>
    <xdr:to>
      <xdr:col>15</xdr:col>
      <xdr:colOff>101600</xdr:colOff>
      <xdr:row>18</xdr:row>
      <xdr:rowOff>152224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137001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183373</xdr:rowOff>
    </xdr:from>
    <xdr:to>
      <xdr:col>29</xdr:col>
      <xdr:colOff>127000</xdr:colOff>
      <xdr:row>37</xdr:row>
      <xdr:rowOff>211239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08073"/>
          <a:ext cx="647700" cy="2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195306</xdr:rowOff>
    </xdr:from>
    <xdr:to>
      <xdr:col>26</xdr:col>
      <xdr:colOff>50800</xdr:colOff>
      <xdr:row>37</xdr:row>
      <xdr:rowOff>211239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20006"/>
          <a:ext cx="698500" cy="1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186276</xdr:rowOff>
    </xdr:from>
    <xdr:to>
      <xdr:col>22</xdr:col>
      <xdr:colOff>114300</xdr:colOff>
      <xdr:row>37</xdr:row>
      <xdr:rowOff>195306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10976"/>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153060</xdr:rowOff>
    </xdr:from>
    <xdr:to>
      <xdr:col>18</xdr:col>
      <xdr:colOff>177800</xdr:colOff>
      <xdr:row>37</xdr:row>
      <xdr:rowOff>186276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77760"/>
          <a:ext cx="698500" cy="3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62644</xdr:rowOff>
    </xdr:from>
    <xdr:to>
      <xdr:col>15</xdr:col>
      <xdr:colOff>101600</xdr:colOff>
      <xdr:row>36</xdr:row>
      <xdr:rowOff>164244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132573</xdr:rowOff>
    </xdr:from>
    <xdr:to>
      <xdr:col>29</xdr:col>
      <xdr:colOff>177800</xdr:colOff>
      <xdr:row>37</xdr:row>
      <xdr:rowOff>234173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104650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160439</xdr:rowOff>
    </xdr:from>
    <xdr:to>
      <xdr:col>26</xdr:col>
      <xdr:colOff>101600</xdr:colOff>
      <xdr:row>37</xdr:row>
      <xdr:rowOff>262039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8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246816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7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144506</xdr:rowOff>
    </xdr:from>
    <xdr:to>
      <xdr:col>22</xdr:col>
      <xdr:colOff>165100</xdr:colOff>
      <xdr:row>37</xdr:row>
      <xdr:rowOff>246106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6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230883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5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135476</xdr:rowOff>
    </xdr:from>
    <xdr:to>
      <xdr:col>19</xdr:col>
      <xdr:colOff>38100</xdr:colOff>
      <xdr:row>37</xdr:row>
      <xdr:rowOff>237076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0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221853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102260</xdr:rowOff>
    </xdr:from>
    <xdr:to>
      <xdr:col>15</xdr:col>
      <xdr:colOff>101600</xdr:colOff>
      <xdr:row>37</xdr:row>
      <xdr:rowOff>203860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2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188637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78,243
75,812
89.69
29,822,772
27,709,035
1,264,279
17,215,749
28,528,362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117787</xdr:rowOff>
    </xdr:from>
    <xdr:to>
      <xdr:col>24</xdr:col>
      <xdr:colOff>63500</xdr:colOff>
      <xdr:row>38</xdr:row>
      <xdr:rowOff>139586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32887"/>
          <a:ext cx="838200" cy="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139586</xdr:rowOff>
    </xdr:from>
    <xdr:to>
      <xdr:col>19</xdr:col>
      <xdr:colOff>177800</xdr:colOff>
      <xdr:row>38</xdr:row>
      <xdr:rowOff>142231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54686"/>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137234</xdr:rowOff>
    </xdr:from>
    <xdr:to>
      <xdr:col>15</xdr:col>
      <xdr:colOff>50800</xdr:colOff>
      <xdr:row>38</xdr:row>
      <xdr:rowOff>142231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52334"/>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130377</xdr:rowOff>
    </xdr:from>
    <xdr:to>
      <xdr:col>10</xdr:col>
      <xdr:colOff>114300</xdr:colOff>
      <xdr:row>38</xdr:row>
      <xdr:rowOff>137234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4547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90468</xdr:rowOff>
    </xdr:from>
    <xdr:to>
      <xdr:col>6</xdr:col>
      <xdr:colOff>38100</xdr:colOff>
      <xdr:row>37</xdr:row>
      <xdr:rowOff>20618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37145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66987</xdr:rowOff>
    </xdr:from>
    <xdr:to>
      <xdr:col>24</xdr:col>
      <xdr:colOff>114300</xdr:colOff>
      <xdr:row>38</xdr:row>
      <xdr:rowOff>168587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153364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88786</xdr:rowOff>
    </xdr:from>
    <xdr:to>
      <xdr:col>20</xdr:col>
      <xdr:colOff>38100</xdr:colOff>
      <xdr:row>39</xdr:row>
      <xdr:rowOff>18936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10063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91431</xdr:rowOff>
    </xdr:from>
    <xdr:to>
      <xdr:col>15</xdr:col>
      <xdr:colOff>101600</xdr:colOff>
      <xdr:row>39</xdr:row>
      <xdr:rowOff>21581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12708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86434</xdr:rowOff>
    </xdr:from>
    <xdr:to>
      <xdr:col>10</xdr:col>
      <xdr:colOff>165100</xdr:colOff>
      <xdr:row>39</xdr:row>
      <xdr:rowOff>16584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7711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79577</xdr:rowOff>
    </xdr:from>
    <xdr:to>
      <xdr:col>6</xdr:col>
      <xdr:colOff>38100</xdr:colOff>
      <xdr:row>39</xdr:row>
      <xdr:rowOff>9727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161117</xdr:rowOff>
    </xdr:from>
    <xdr:to>
      <xdr:col>24</xdr:col>
      <xdr:colOff>62865</xdr:colOff>
      <xdr:row>58</xdr:row>
      <xdr:rowOff>55504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33617"/>
          <a:ext cx="127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59331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55504</xdr:rowOff>
    </xdr:from>
    <xdr:to>
      <xdr:col>24</xdr:col>
      <xdr:colOff>152400</xdr:colOff>
      <xdr:row>58</xdr:row>
      <xdr:rowOff>55504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9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107794</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0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161117</xdr:rowOff>
    </xdr:from>
    <xdr:to>
      <xdr:col>24</xdr:col>
      <xdr:colOff>152400</xdr:colOff>
      <xdr:row>50</xdr:row>
      <xdr:rowOff>161117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3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55504</xdr:rowOff>
    </xdr:from>
    <xdr:to>
      <xdr:col>24</xdr:col>
      <xdr:colOff>63500</xdr:colOff>
      <xdr:row>58</xdr:row>
      <xdr:rowOff>93708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99604"/>
          <a:ext cx="838200" cy="3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104491</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6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81614</xdr:rowOff>
    </xdr:from>
    <xdr:to>
      <xdr:col>24</xdr:col>
      <xdr:colOff>114300</xdr:colOff>
      <xdr:row>56</xdr:row>
      <xdr:rowOff>11764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88794</xdr:rowOff>
    </xdr:from>
    <xdr:to>
      <xdr:col>19</xdr:col>
      <xdr:colOff>177800</xdr:colOff>
      <xdr:row>58</xdr:row>
      <xdr:rowOff>93708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10032894"/>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146721</xdr:rowOff>
    </xdr:from>
    <xdr:to>
      <xdr:col>20</xdr:col>
      <xdr:colOff>38100</xdr:colOff>
      <xdr:row>56</xdr:row>
      <xdr:rowOff>76871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93398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88794</xdr:rowOff>
    </xdr:from>
    <xdr:to>
      <xdr:col>15</xdr:col>
      <xdr:colOff>50800</xdr:colOff>
      <xdr:row>58</xdr:row>
      <xdr:rowOff>123198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10032894"/>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169025</xdr:rowOff>
    </xdr:from>
    <xdr:to>
      <xdr:col>15</xdr:col>
      <xdr:colOff>101600</xdr:colOff>
      <xdr:row>56</xdr:row>
      <xdr:rowOff>99175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9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115702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123198</xdr:rowOff>
    </xdr:from>
    <xdr:to>
      <xdr:col>10</xdr:col>
      <xdr:colOff>114300</xdr:colOff>
      <xdr:row>58</xdr:row>
      <xdr:rowOff>125370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6729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24020</xdr:rowOff>
    </xdr:from>
    <xdr:to>
      <xdr:col>10</xdr:col>
      <xdr:colOff>165100</xdr:colOff>
      <xdr:row>56</xdr:row>
      <xdr:rowOff>125620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142147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4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59839</xdr:rowOff>
    </xdr:from>
    <xdr:to>
      <xdr:col>6</xdr:col>
      <xdr:colOff>38100</xdr:colOff>
      <xdr:row>54</xdr:row>
      <xdr:rowOff>161439</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31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6516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0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4704</xdr:rowOff>
    </xdr:from>
    <xdr:to>
      <xdr:col>24</xdr:col>
      <xdr:colOff>114300</xdr:colOff>
      <xdr:row>58</xdr:row>
      <xdr:rowOff>106304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91081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6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42908</xdr:rowOff>
    </xdr:from>
    <xdr:to>
      <xdr:col>20</xdr:col>
      <xdr:colOff>38100</xdr:colOff>
      <xdr:row>58</xdr:row>
      <xdr:rowOff>144508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135635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37994</xdr:rowOff>
    </xdr:from>
    <xdr:to>
      <xdr:col>15</xdr:col>
      <xdr:colOff>101600</xdr:colOff>
      <xdr:row>58</xdr:row>
      <xdr:rowOff>139594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130721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72398</xdr:rowOff>
    </xdr:from>
    <xdr:to>
      <xdr:col>10</xdr:col>
      <xdr:colOff>165100</xdr:colOff>
      <xdr:row>59</xdr:row>
      <xdr:rowOff>2548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165125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1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74570</xdr:rowOff>
    </xdr:from>
    <xdr:to>
      <xdr:col>6</xdr:col>
      <xdr:colOff>38100</xdr:colOff>
      <xdr:row>59</xdr:row>
      <xdr:rowOff>4720</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0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167297</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67005</xdr:rowOff>
    </xdr:from>
    <xdr:to>
      <xdr:col>24</xdr:col>
      <xdr:colOff>63500</xdr:colOff>
      <xdr:row>77</xdr:row>
      <xdr:rowOff>126350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68655"/>
          <a:ext cx="838200" cy="5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67005</xdr:rowOff>
    </xdr:from>
    <xdr:to>
      <xdr:col>19</xdr:col>
      <xdr:colOff>177800</xdr:colOff>
      <xdr:row>77</xdr:row>
      <xdr:rowOff>157257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68655"/>
          <a:ext cx="889000" cy="9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157257</xdr:rowOff>
    </xdr:from>
    <xdr:to>
      <xdr:col>15</xdr:col>
      <xdr:colOff>50800</xdr:colOff>
      <xdr:row>78</xdr:row>
      <xdr:rowOff>14108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58907"/>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14108</xdr:rowOff>
    </xdr:from>
    <xdr:to>
      <xdr:col>10</xdr:col>
      <xdr:colOff>114300</xdr:colOff>
      <xdr:row>78</xdr:row>
      <xdr:rowOff>16850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8720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5781</xdr:rowOff>
    </xdr:from>
    <xdr:to>
      <xdr:col>6</xdr:col>
      <xdr:colOff>38100</xdr:colOff>
      <xdr:row>77</xdr:row>
      <xdr:rowOff>107381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0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123908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75550</xdr:rowOff>
    </xdr:from>
    <xdr:to>
      <xdr:col>24</xdr:col>
      <xdr:colOff>114300</xdr:colOff>
      <xdr:row>78</xdr:row>
      <xdr:rowOff>5700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53977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5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16205</xdr:rowOff>
    </xdr:from>
    <xdr:to>
      <xdr:col>20</xdr:col>
      <xdr:colOff>38100</xdr:colOff>
      <xdr:row>77</xdr:row>
      <xdr:rowOff>117805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108932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1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106457</xdr:rowOff>
    </xdr:from>
    <xdr:to>
      <xdr:col>15</xdr:col>
      <xdr:colOff>101600</xdr:colOff>
      <xdr:row>78</xdr:row>
      <xdr:rowOff>36607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27734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0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134758</xdr:rowOff>
    </xdr:from>
    <xdr:to>
      <xdr:col>10</xdr:col>
      <xdr:colOff>165100</xdr:colOff>
      <xdr:row>78</xdr:row>
      <xdr:rowOff>64908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56035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137500</xdr:rowOff>
    </xdr:from>
    <xdr:to>
      <xdr:col>6</xdr:col>
      <xdr:colOff>38100</xdr:colOff>
      <xdr:row>78</xdr:row>
      <xdr:rowOff>67650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58777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3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155639</xdr:rowOff>
    </xdr:from>
    <xdr:to>
      <xdr:col>24</xdr:col>
      <xdr:colOff>63500</xdr:colOff>
      <xdr:row>97</xdr:row>
      <xdr:rowOff>12446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14839"/>
          <a:ext cx="8382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12446</xdr:rowOff>
    </xdr:from>
    <xdr:to>
      <xdr:col>19</xdr:col>
      <xdr:colOff>177800</xdr:colOff>
      <xdr:row>97</xdr:row>
      <xdr:rowOff>35089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43096"/>
          <a:ext cx="8890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35089</xdr:rowOff>
    </xdr:from>
    <xdr:to>
      <xdr:col>15</xdr:col>
      <xdr:colOff>50800</xdr:colOff>
      <xdr:row>97</xdr:row>
      <xdr:rowOff>62891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65739"/>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62891</xdr:rowOff>
    </xdr:from>
    <xdr:to>
      <xdr:col>10</xdr:col>
      <xdr:colOff>114300</xdr:colOff>
      <xdr:row>97</xdr:row>
      <xdr:rowOff>96813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3541"/>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15215</xdr:rowOff>
    </xdr:from>
    <xdr:to>
      <xdr:col>6</xdr:col>
      <xdr:colOff>38100</xdr:colOff>
      <xdr:row>98</xdr:row>
      <xdr:rowOff>116815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107942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9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104839</xdr:rowOff>
    </xdr:from>
    <xdr:to>
      <xdr:col>24</xdr:col>
      <xdr:colOff>114300</xdr:colOff>
      <xdr:row>97</xdr:row>
      <xdr:rowOff>34989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83266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133096</xdr:rowOff>
    </xdr:from>
    <xdr:to>
      <xdr:col>20</xdr:col>
      <xdr:colOff>38100</xdr:colOff>
      <xdr:row>97</xdr:row>
      <xdr:rowOff>63246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54373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155739</xdr:rowOff>
    </xdr:from>
    <xdr:to>
      <xdr:col>15</xdr:col>
      <xdr:colOff>101600</xdr:colOff>
      <xdr:row>97</xdr:row>
      <xdr:rowOff>85889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77016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12091</xdr:rowOff>
    </xdr:from>
    <xdr:to>
      <xdr:col>10</xdr:col>
      <xdr:colOff>165100</xdr:colOff>
      <xdr:row>97</xdr:row>
      <xdr:rowOff>113691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104818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46013</xdr:rowOff>
    </xdr:from>
    <xdr:to>
      <xdr:col>6</xdr:col>
      <xdr:colOff>38100</xdr:colOff>
      <xdr:row>97</xdr:row>
      <xdr:rowOff>147613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164140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43040</xdr:rowOff>
    </xdr:from>
    <xdr:to>
      <xdr:col>55</xdr:col>
      <xdr:colOff>0</xdr:colOff>
      <xdr:row>35</xdr:row>
      <xdr:rowOff>86614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043790"/>
          <a:ext cx="838200" cy="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39548</xdr:rowOff>
    </xdr:from>
    <xdr:to>
      <xdr:col>50</xdr:col>
      <xdr:colOff>114300</xdr:colOff>
      <xdr:row>35</xdr:row>
      <xdr:rowOff>86614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040298"/>
          <a:ext cx="889000" cy="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39548</xdr:rowOff>
    </xdr:from>
    <xdr:to>
      <xdr:col>45</xdr:col>
      <xdr:colOff>177800</xdr:colOff>
      <xdr:row>35</xdr:row>
      <xdr:rowOff>64834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040298"/>
          <a:ext cx="889000" cy="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135737</xdr:rowOff>
    </xdr:from>
    <xdr:to>
      <xdr:col>41</xdr:col>
      <xdr:colOff>50800</xdr:colOff>
      <xdr:row>35</xdr:row>
      <xdr:rowOff>64834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5622137"/>
          <a:ext cx="889000" cy="4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133667</xdr:rowOff>
    </xdr:from>
    <xdr:to>
      <xdr:col>36</xdr:col>
      <xdr:colOff>165100</xdr:colOff>
      <xdr:row>35</xdr:row>
      <xdr:rowOff>63817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54944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163690</xdr:rowOff>
    </xdr:from>
    <xdr:to>
      <xdr:col>55</xdr:col>
      <xdr:colOff>50800</xdr:colOff>
      <xdr:row>35</xdr:row>
      <xdr:rowOff>93840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142117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35814</xdr:rowOff>
    </xdr:from>
    <xdr:to>
      <xdr:col>50</xdr:col>
      <xdr:colOff>165100</xdr:colOff>
      <xdr:row>35</xdr:row>
      <xdr:rowOff>137414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128541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1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160198</xdr:rowOff>
    </xdr:from>
    <xdr:to>
      <xdr:col>46</xdr:col>
      <xdr:colOff>38100</xdr:colOff>
      <xdr:row>35</xdr:row>
      <xdr:rowOff>90348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106875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7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14034</xdr:rowOff>
    </xdr:from>
    <xdr:to>
      <xdr:col>41</xdr:col>
      <xdr:colOff>101600</xdr:colOff>
      <xdr:row>35</xdr:row>
      <xdr:rowOff>115634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132161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84937</xdr:rowOff>
    </xdr:from>
    <xdr:to>
      <xdr:col>36</xdr:col>
      <xdr:colOff>165100</xdr:colOff>
      <xdr:row>33</xdr:row>
      <xdr:rowOff>15087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5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31614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3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29366</xdr:rowOff>
    </xdr:from>
    <xdr:to>
      <xdr:col>55</xdr:col>
      <xdr:colOff>0</xdr:colOff>
      <xdr:row>57</xdr:row>
      <xdr:rowOff>34041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02016"/>
          <a:ext cx="838200" cy="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20696</xdr:rowOff>
    </xdr:from>
    <xdr:to>
      <xdr:col>50</xdr:col>
      <xdr:colOff>114300</xdr:colOff>
      <xdr:row>57</xdr:row>
      <xdr:rowOff>29366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93346"/>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157788</xdr:rowOff>
    </xdr:from>
    <xdr:to>
      <xdr:col>45</xdr:col>
      <xdr:colOff>177800</xdr:colOff>
      <xdr:row>57</xdr:row>
      <xdr:rowOff>20696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87538"/>
          <a:ext cx="889000" cy="20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157788</xdr:rowOff>
    </xdr:from>
    <xdr:to>
      <xdr:col>41</xdr:col>
      <xdr:colOff>50800</xdr:colOff>
      <xdr:row>56</xdr:row>
      <xdr:rowOff>90363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87538"/>
          <a:ext cx="8890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45997</xdr:rowOff>
    </xdr:from>
    <xdr:to>
      <xdr:col>36</xdr:col>
      <xdr:colOff>165100</xdr:colOff>
      <xdr:row>55</xdr:row>
      <xdr:rowOff>147597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47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164124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2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154691</xdr:rowOff>
    </xdr:from>
    <xdr:to>
      <xdr:col>55</xdr:col>
      <xdr:colOff>50800</xdr:colOff>
      <xdr:row>57</xdr:row>
      <xdr:rowOff>84841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69618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7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150016</xdr:rowOff>
    </xdr:from>
    <xdr:to>
      <xdr:col>50</xdr:col>
      <xdr:colOff>165100</xdr:colOff>
      <xdr:row>57</xdr:row>
      <xdr:rowOff>80166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71293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141346</xdr:rowOff>
    </xdr:from>
    <xdr:to>
      <xdr:col>46</xdr:col>
      <xdr:colOff>38100</xdr:colOff>
      <xdr:row>57</xdr:row>
      <xdr:rowOff>71496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62623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106988</xdr:rowOff>
    </xdr:from>
    <xdr:to>
      <xdr:col>41</xdr:col>
      <xdr:colOff>101600</xdr:colOff>
      <xdr:row>56</xdr:row>
      <xdr:rowOff>37138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28265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39563</xdr:rowOff>
    </xdr:from>
    <xdr:to>
      <xdr:col>36</xdr:col>
      <xdr:colOff>165100</xdr:colOff>
      <xdr:row>56</xdr:row>
      <xdr:rowOff>141163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132290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159322</xdr:rowOff>
    </xdr:from>
    <xdr:to>
      <xdr:col>55</xdr:col>
      <xdr:colOff>0</xdr:colOff>
      <xdr:row>78</xdr:row>
      <xdr:rowOff>165760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32422"/>
          <a:ext cx="8382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148095</xdr:rowOff>
    </xdr:from>
    <xdr:to>
      <xdr:col>50</xdr:col>
      <xdr:colOff>114300</xdr:colOff>
      <xdr:row>78</xdr:row>
      <xdr:rowOff>159322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1195"/>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109322</xdr:rowOff>
    </xdr:from>
    <xdr:to>
      <xdr:col>45</xdr:col>
      <xdr:colOff>177800</xdr:colOff>
      <xdr:row>78</xdr:row>
      <xdr:rowOff>148095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82422"/>
          <a:ext cx="8890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136830</xdr:rowOff>
    </xdr:from>
    <xdr:to>
      <xdr:col>41</xdr:col>
      <xdr:colOff>50800</xdr:colOff>
      <xdr:row>78</xdr:row>
      <xdr:rowOff>109322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38480"/>
          <a:ext cx="889000" cy="1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47727</xdr:rowOff>
    </xdr:from>
    <xdr:to>
      <xdr:col>36</xdr:col>
      <xdr:colOff>165100</xdr:colOff>
      <xdr:row>76</xdr:row>
      <xdr:rowOff>149327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165854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8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114960</xdr:rowOff>
    </xdr:from>
    <xdr:to>
      <xdr:col>55</xdr:col>
      <xdr:colOff>50800</xdr:colOff>
      <xdr:row>79</xdr:row>
      <xdr:rowOff>45110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29887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0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108522</xdr:rowOff>
    </xdr:from>
    <xdr:to>
      <xdr:col>50</xdr:col>
      <xdr:colOff>165100</xdr:colOff>
      <xdr:row>79</xdr:row>
      <xdr:rowOff>38672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29799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97295</xdr:rowOff>
    </xdr:from>
    <xdr:to>
      <xdr:col>46</xdr:col>
      <xdr:colOff>38100</xdr:colOff>
      <xdr:row>79</xdr:row>
      <xdr:rowOff>27445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18572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6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58522</xdr:rowOff>
    </xdr:from>
    <xdr:to>
      <xdr:col>41</xdr:col>
      <xdr:colOff>101600</xdr:colOff>
      <xdr:row>78</xdr:row>
      <xdr:rowOff>160122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151249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2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86030</xdr:rowOff>
    </xdr:from>
    <xdr:to>
      <xdr:col>36</xdr:col>
      <xdr:colOff>165100</xdr:colOff>
      <xdr:row>78</xdr:row>
      <xdr:rowOff>16180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3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35840</xdr:rowOff>
    </xdr:from>
    <xdr:to>
      <xdr:col>55</xdr:col>
      <xdr:colOff>0</xdr:colOff>
      <xdr:row>98</xdr:row>
      <xdr:rowOff>36057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37940"/>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36057</xdr:rowOff>
    </xdr:from>
    <xdr:to>
      <xdr:col>50</xdr:col>
      <xdr:colOff>114300</xdr:colOff>
      <xdr:row>98</xdr:row>
      <xdr:rowOff>56305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38157"/>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73864</xdr:rowOff>
    </xdr:from>
    <xdr:to>
      <xdr:col>45</xdr:col>
      <xdr:colOff>177800</xdr:colOff>
      <xdr:row>98</xdr:row>
      <xdr:rowOff>56305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33064"/>
          <a:ext cx="889000" cy="3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73864</xdr:rowOff>
    </xdr:from>
    <xdr:to>
      <xdr:col>41</xdr:col>
      <xdr:colOff>50800</xdr:colOff>
      <xdr:row>98</xdr:row>
      <xdr:rowOff>27000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533064"/>
          <a:ext cx="889000" cy="29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65768</xdr:rowOff>
    </xdr:from>
    <xdr:to>
      <xdr:col>36</xdr:col>
      <xdr:colOff>165100</xdr:colOff>
      <xdr:row>97</xdr:row>
      <xdr:rowOff>167368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156490</xdr:rowOff>
    </xdr:from>
    <xdr:to>
      <xdr:col>55</xdr:col>
      <xdr:colOff>50800</xdr:colOff>
      <xdr:row>98</xdr:row>
      <xdr:rowOff>86640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134917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156707</xdr:rowOff>
    </xdr:from>
    <xdr:to>
      <xdr:col>50</xdr:col>
      <xdr:colOff>165100</xdr:colOff>
      <xdr:row>98</xdr:row>
      <xdr:rowOff>86857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77984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8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5505</xdr:rowOff>
    </xdr:from>
    <xdr:to>
      <xdr:col>46</xdr:col>
      <xdr:colOff>38100</xdr:colOff>
      <xdr:row>98</xdr:row>
      <xdr:rowOff>107105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98232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23064</xdr:rowOff>
    </xdr:from>
    <xdr:to>
      <xdr:col>41</xdr:col>
      <xdr:colOff>101600</xdr:colOff>
      <xdr:row>96</xdr:row>
      <xdr:rowOff>124664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141191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147650</xdr:rowOff>
    </xdr:from>
    <xdr:to>
      <xdr:col>36</xdr:col>
      <xdr:colOff>165100</xdr:colOff>
      <xdr:row>98</xdr:row>
      <xdr:rowOff>77800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68927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82006</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68556"/>
          <a:ext cx="8382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155249</xdr:rowOff>
    </xdr:from>
    <xdr:to>
      <xdr:col>67</xdr:col>
      <xdr:colOff>101600</xdr:colOff>
      <xdr:row>39</xdr:row>
      <xdr:rowOff>85399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7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101925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31206</xdr:rowOff>
    </xdr:from>
    <xdr:to>
      <xdr:col>85</xdr:col>
      <xdr:colOff>177800</xdr:colOff>
      <xdr:row>39</xdr:row>
      <xdr:rowOff>132806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117583</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3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41084</xdr:rowOff>
    </xdr:from>
    <xdr:to>
      <xdr:col>85</xdr:col>
      <xdr:colOff>127000</xdr:colOff>
      <xdr:row>76</xdr:row>
      <xdr:rowOff>49237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71284"/>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7505</xdr:rowOff>
    </xdr:from>
    <xdr:to>
      <xdr:col>81</xdr:col>
      <xdr:colOff>50800</xdr:colOff>
      <xdr:row>76</xdr:row>
      <xdr:rowOff>49237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037705"/>
          <a:ext cx="889000" cy="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7505</xdr:rowOff>
    </xdr:from>
    <xdr:to>
      <xdr:col>76</xdr:col>
      <xdr:colOff>114300</xdr:colOff>
      <xdr:row>76</xdr:row>
      <xdr:rowOff>80175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037705"/>
          <a:ext cx="889000" cy="7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80175</xdr:rowOff>
    </xdr:from>
    <xdr:to>
      <xdr:col>71</xdr:col>
      <xdr:colOff>177800</xdr:colOff>
      <xdr:row>76</xdr:row>
      <xdr:rowOff>129223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10375"/>
          <a:ext cx="8890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65786</xdr:rowOff>
    </xdr:from>
    <xdr:to>
      <xdr:col>67</xdr:col>
      <xdr:colOff>101600</xdr:colOff>
      <xdr:row>75</xdr:row>
      <xdr:rowOff>167385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12463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161734</xdr:rowOff>
    </xdr:from>
    <xdr:to>
      <xdr:col>85</xdr:col>
      <xdr:colOff>177800</xdr:colOff>
      <xdr:row>76</xdr:row>
      <xdr:rowOff>91884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140161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9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169887</xdr:rowOff>
    </xdr:from>
    <xdr:to>
      <xdr:col>81</xdr:col>
      <xdr:colOff>101600</xdr:colOff>
      <xdr:row>76</xdr:row>
      <xdr:rowOff>100037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91164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2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128156</xdr:rowOff>
    </xdr:from>
    <xdr:to>
      <xdr:col>76</xdr:col>
      <xdr:colOff>165100</xdr:colOff>
      <xdr:row>76</xdr:row>
      <xdr:rowOff>58307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86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49432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29375</xdr:rowOff>
    </xdr:from>
    <xdr:to>
      <xdr:col>72</xdr:col>
      <xdr:colOff>38100</xdr:colOff>
      <xdr:row>76</xdr:row>
      <xdr:rowOff>130975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122102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78423</xdr:rowOff>
    </xdr:from>
    <xdr:to>
      <xdr:col>67</xdr:col>
      <xdr:colOff>101600</xdr:colOff>
      <xdr:row>77</xdr:row>
      <xdr:rowOff>8573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0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171150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0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71645</xdr:rowOff>
    </xdr:from>
    <xdr:to>
      <xdr:col>85</xdr:col>
      <xdr:colOff>127000</xdr:colOff>
      <xdr:row>97</xdr:row>
      <xdr:rowOff>17880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30845"/>
          <a:ext cx="838200" cy="1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134077</xdr:rowOff>
    </xdr:from>
    <xdr:to>
      <xdr:col>81</xdr:col>
      <xdr:colOff>50800</xdr:colOff>
      <xdr:row>96</xdr:row>
      <xdr:rowOff>71645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21827"/>
          <a:ext cx="889000" cy="10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134077</xdr:rowOff>
    </xdr:from>
    <xdr:to>
      <xdr:col>76</xdr:col>
      <xdr:colOff>114300</xdr:colOff>
      <xdr:row>96</xdr:row>
      <xdr:rowOff>2792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421827"/>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64331</xdr:rowOff>
    </xdr:from>
    <xdr:to>
      <xdr:col>71</xdr:col>
      <xdr:colOff>177800</xdr:colOff>
      <xdr:row>96</xdr:row>
      <xdr:rowOff>2792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009181"/>
          <a:ext cx="889000" cy="45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xdr:rowOff>
    </xdr:from>
    <xdr:to>
      <xdr:col>67</xdr:col>
      <xdr:colOff>101600</xdr:colOff>
      <xdr:row>96</xdr:row>
      <xdr:rowOff>101758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92885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138530</xdr:rowOff>
    </xdr:from>
    <xdr:to>
      <xdr:col>85</xdr:col>
      <xdr:colOff>177800</xdr:colOff>
      <xdr:row>97</xdr:row>
      <xdr:rowOff>68680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116957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7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20845</xdr:rowOff>
    </xdr:from>
    <xdr:to>
      <xdr:col>81</xdr:col>
      <xdr:colOff>101600</xdr:colOff>
      <xdr:row>96</xdr:row>
      <xdr:rowOff>122445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138972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5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83277</xdr:rowOff>
    </xdr:from>
    <xdr:to>
      <xdr:col>76</xdr:col>
      <xdr:colOff>165100</xdr:colOff>
      <xdr:row>96</xdr:row>
      <xdr:rowOff>13427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3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29954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14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123442</xdr:rowOff>
    </xdr:from>
    <xdr:to>
      <xdr:col>72</xdr:col>
      <xdr:colOff>38100</xdr:colOff>
      <xdr:row>96</xdr:row>
      <xdr:rowOff>53592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70119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1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13531</xdr:rowOff>
    </xdr:from>
    <xdr:to>
      <xdr:col>67</xdr:col>
      <xdr:colOff>101600</xdr:colOff>
      <xdr:row>93</xdr:row>
      <xdr:rowOff>115131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5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131658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573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146703</xdr:rowOff>
    </xdr:from>
    <xdr:to>
      <xdr:col>98</xdr:col>
      <xdr:colOff>38100</xdr:colOff>
      <xdr:row>38</xdr:row>
      <xdr:rowOff>76853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93380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167475</xdr:rowOff>
    </xdr:from>
    <xdr:to>
      <xdr:col>116</xdr:col>
      <xdr:colOff>63500</xdr:colOff>
      <xdr:row>58</xdr:row>
      <xdr:rowOff>167627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1157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157569</xdr:rowOff>
    </xdr:from>
    <xdr:to>
      <xdr:col>111</xdr:col>
      <xdr:colOff>177800</xdr:colOff>
      <xdr:row>58</xdr:row>
      <xdr:rowOff>167627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0166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157111</xdr:rowOff>
    </xdr:from>
    <xdr:to>
      <xdr:col>107</xdr:col>
      <xdr:colOff>50800</xdr:colOff>
      <xdr:row>58</xdr:row>
      <xdr:rowOff>157569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0121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155778</xdr:rowOff>
    </xdr:from>
    <xdr:to>
      <xdr:col>102</xdr:col>
      <xdr:colOff>114300</xdr:colOff>
      <xdr:row>58</xdr:row>
      <xdr:rowOff>157111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9987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91415</xdr:rowOff>
    </xdr:from>
    <xdr:to>
      <xdr:col>98</xdr:col>
      <xdr:colOff>38100</xdr:colOff>
      <xdr:row>58</xdr:row>
      <xdr:rowOff>21565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38092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116675</xdr:rowOff>
    </xdr:from>
    <xdr:to>
      <xdr:col>116</xdr:col>
      <xdr:colOff>114300</xdr:colOff>
      <xdr:row>59</xdr:row>
      <xdr:rowOff>46825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31602</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116827</xdr:rowOff>
    </xdr:from>
    <xdr:to>
      <xdr:col>112</xdr:col>
      <xdr:colOff>38100</xdr:colOff>
      <xdr:row>59</xdr:row>
      <xdr:rowOff>46977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38104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5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106769</xdr:rowOff>
    </xdr:from>
    <xdr:to>
      <xdr:col>107</xdr:col>
      <xdr:colOff>101600</xdr:colOff>
      <xdr:row>59</xdr:row>
      <xdr:rowOff>36919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28046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4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106311</xdr:rowOff>
    </xdr:from>
    <xdr:to>
      <xdr:col>102</xdr:col>
      <xdr:colOff>165100</xdr:colOff>
      <xdr:row>59</xdr:row>
      <xdr:rowOff>36461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27588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104978</xdr:rowOff>
    </xdr:from>
    <xdr:to>
      <xdr:col>98</xdr:col>
      <xdr:colOff>38100</xdr:colOff>
      <xdr:row>59</xdr:row>
      <xdr:rowOff>35128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26255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4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156769</xdr:rowOff>
    </xdr:from>
    <xdr:to>
      <xdr:col>116</xdr:col>
      <xdr:colOff>63500</xdr:colOff>
      <xdr:row>78</xdr:row>
      <xdr:rowOff>5569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58419"/>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5569</xdr:rowOff>
    </xdr:from>
    <xdr:to>
      <xdr:col>111</xdr:col>
      <xdr:colOff>177800</xdr:colOff>
      <xdr:row>78</xdr:row>
      <xdr:rowOff>37554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78669"/>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37554</xdr:rowOff>
    </xdr:from>
    <xdr:to>
      <xdr:col>107</xdr:col>
      <xdr:colOff>50800</xdr:colOff>
      <xdr:row>78</xdr:row>
      <xdr:rowOff>62928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410654"/>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96495</xdr:rowOff>
    </xdr:from>
    <xdr:to>
      <xdr:col>102</xdr:col>
      <xdr:colOff>114300</xdr:colOff>
      <xdr:row>78</xdr:row>
      <xdr:rowOff>62928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98145"/>
          <a:ext cx="889000" cy="1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49048</xdr:rowOff>
    </xdr:from>
    <xdr:to>
      <xdr:col>98</xdr:col>
      <xdr:colOff>38100</xdr:colOff>
      <xdr:row>76</xdr:row>
      <xdr:rowOff>150648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167174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105969</xdr:rowOff>
    </xdr:from>
    <xdr:to>
      <xdr:col>116</xdr:col>
      <xdr:colOff>114300</xdr:colOff>
      <xdr:row>78</xdr:row>
      <xdr:rowOff>36119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84396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126219</xdr:rowOff>
    </xdr:from>
    <xdr:to>
      <xdr:col>112</xdr:col>
      <xdr:colOff>38100</xdr:colOff>
      <xdr:row>78</xdr:row>
      <xdr:rowOff>56369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47496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158204</xdr:rowOff>
    </xdr:from>
    <xdr:to>
      <xdr:col>107</xdr:col>
      <xdr:colOff>101600</xdr:colOff>
      <xdr:row>78</xdr:row>
      <xdr:rowOff>88354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79481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5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12128</xdr:rowOff>
    </xdr:from>
    <xdr:to>
      <xdr:col>102</xdr:col>
      <xdr:colOff>165100</xdr:colOff>
      <xdr:row>78</xdr:row>
      <xdr:rowOff>113728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104855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7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45695</xdr:rowOff>
    </xdr:from>
    <xdr:to>
      <xdr:col>98</xdr:col>
      <xdr:colOff>38100</xdr:colOff>
      <xdr:row>77</xdr:row>
      <xdr:rowOff>147295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138422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354,140</a:t>
          </a:r>
          <a:r>
            <a:rPr kumimoji="1" lang="ja-JP" altLang="en-US" sz="1300">
              <a:latin typeface="ＭＳ Ｐゴシック" panose="020B0600070205080204" pitchFamily="50" charset="-128"/>
              <a:ea typeface="ＭＳ Ｐゴシック" panose="020B0600070205080204" pitchFamily="50" charset="-128"/>
            </a:rPr>
            <a:t>円となっている。義務的経費の構成項目である人件費は、住民一人当たり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49,342</a:t>
          </a:r>
          <a:r>
            <a:rPr kumimoji="1" lang="ja-JP" altLang="en-US" sz="1300">
              <a:latin typeface="ＭＳ Ｐゴシック" panose="020B0600070205080204" pitchFamily="50" charset="-128"/>
              <a:ea typeface="ＭＳ Ｐゴシック" panose="020B0600070205080204" pitchFamily="50" charset="-128"/>
            </a:rPr>
            <a:t>円となっており、令和元年度は職員数の増などにより住民一人当たり</a:t>
          </a:r>
          <a:r>
            <a:rPr kumimoji="1" lang="en-US" altLang="ja-JP" sz="1300">
              <a:latin typeface="ＭＳ Ｐゴシック" panose="020B0600070205080204" pitchFamily="50" charset="-128"/>
              <a:ea typeface="ＭＳ Ｐゴシック" panose="020B0600070205080204" pitchFamily="50" charset="-128"/>
            </a:rPr>
            <a:t>1,335</a:t>
          </a:r>
          <a:r>
            <a:rPr kumimoji="1" lang="ja-JP" altLang="en-US" sz="1300">
              <a:latin typeface="ＭＳ Ｐゴシック" panose="020B0600070205080204" pitchFamily="50" charset="-128"/>
              <a:ea typeface="ＭＳ Ｐゴシック" panose="020B0600070205080204" pitchFamily="50" charset="-128"/>
            </a:rPr>
            <a:t>円増加したが、類似団体と比べて低く、ほぼ横ばいで推移している。また、扶助費は類似団体と比べて低いものの増加傾向にあり、令和元年度は、障害福祉サービスの利用者数が増加したことや、認定こども園給付事業交付金が増加し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2,225</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40,765</a:t>
          </a:r>
          <a:r>
            <a:rPr kumimoji="1" lang="ja-JP" altLang="en-US" sz="1300">
              <a:latin typeface="ＭＳ Ｐゴシック" panose="020B0600070205080204" pitchFamily="50" charset="-128"/>
              <a:ea typeface="ＭＳ Ｐゴシック" panose="020B0600070205080204" pitchFamily="50" charset="-128"/>
            </a:rPr>
            <a:t>円となっており、前年度より増加したが、地方債残高は減少しているため、償還が進んでいる状態にある。投資的経費の構成項目である普通建設事業は、新規整備は小学校トイレ改修事業の一部が完了したこと等により前年度より減少したものの、</a:t>
          </a:r>
        </a:p>
        <a:p>
          <a:r>
            <a:rPr kumimoji="1" lang="ja-JP" altLang="en-US" sz="1300">
              <a:latin typeface="ＭＳ Ｐゴシック" panose="020B0600070205080204" pitchFamily="50" charset="-128"/>
              <a:ea typeface="ＭＳ Ｐゴシック" panose="020B0600070205080204" pitchFamily="50" charset="-128"/>
            </a:rPr>
            <a:t>更新整備については平成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年度と同水準にある。今後も公共施設の更新については、資産と負債のバランスを考慮し、引き続き交付税措置のある地方債の活用に努め、公共施設の将来更新費を見据えた計画的な事業の実施に努める。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78,243
75,812
89.69
29,822,772
27,709,035
1,264,279
17,215,749
28,528,362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54661</xdr:rowOff>
    </xdr:from>
    <xdr:to>
      <xdr:col>24</xdr:col>
      <xdr:colOff>63500</xdr:colOff>
      <xdr:row>36</xdr:row>
      <xdr:rowOff>68377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26861"/>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68377</xdr:rowOff>
    </xdr:from>
    <xdr:to>
      <xdr:col>19</xdr:col>
      <xdr:colOff>177800</xdr:colOff>
      <xdr:row>36</xdr:row>
      <xdr:rowOff>101295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40577"/>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71120</xdr:rowOff>
    </xdr:from>
    <xdr:to>
      <xdr:col>15</xdr:col>
      <xdr:colOff>50800</xdr:colOff>
      <xdr:row>36</xdr:row>
      <xdr:rowOff>101295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4332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127813</xdr:rowOff>
    </xdr:from>
    <xdr:to>
      <xdr:col>10</xdr:col>
      <xdr:colOff>114300</xdr:colOff>
      <xdr:row>36</xdr:row>
      <xdr:rowOff>71120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28563"/>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65295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3861</xdr:rowOff>
    </xdr:from>
    <xdr:to>
      <xdr:col>24</xdr:col>
      <xdr:colOff>114300</xdr:colOff>
      <xdr:row>36</xdr:row>
      <xdr:rowOff>105461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153738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17577</xdr:rowOff>
    </xdr:from>
    <xdr:to>
      <xdr:col>20</xdr:col>
      <xdr:colOff>38100</xdr:colOff>
      <xdr:row>36</xdr:row>
      <xdr:rowOff>119177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110304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50495</xdr:rowOff>
    </xdr:from>
    <xdr:to>
      <xdr:col>15</xdr:col>
      <xdr:colOff>101600</xdr:colOff>
      <xdr:row>36</xdr:row>
      <xdr:rowOff>152095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143222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20320</xdr:rowOff>
    </xdr:from>
    <xdr:to>
      <xdr:col>10</xdr:col>
      <xdr:colOff>165100</xdr:colOff>
      <xdr:row>36</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113047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77013</xdr:rowOff>
    </xdr:from>
    <xdr:to>
      <xdr:col>6</xdr:col>
      <xdr:colOff>38100</xdr:colOff>
      <xdr:row>36</xdr:row>
      <xdr:rowOff>7163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169740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128811</xdr:rowOff>
    </xdr:from>
    <xdr:to>
      <xdr:col>24</xdr:col>
      <xdr:colOff>63500</xdr:colOff>
      <xdr:row>57</xdr:row>
      <xdr:rowOff>6724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30011"/>
          <a:ext cx="838200" cy="4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128811</xdr:rowOff>
    </xdr:from>
    <xdr:to>
      <xdr:col>19</xdr:col>
      <xdr:colOff>177800</xdr:colOff>
      <xdr:row>56</xdr:row>
      <xdr:rowOff>132621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3001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96205</xdr:rowOff>
    </xdr:from>
    <xdr:to>
      <xdr:col>15</xdr:col>
      <xdr:colOff>50800</xdr:colOff>
      <xdr:row>56</xdr:row>
      <xdr:rowOff>132621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97405"/>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101851</xdr:rowOff>
    </xdr:from>
    <xdr:to>
      <xdr:col>10</xdr:col>
      <xdr:colOff>114300</xdr:colOff>
      <xdr:row>56</xdr:row>
      <xdr:rowOff>96205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31601"/>
          <a:ext cx="889000" cy="1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136167</xdr:rowOff>
    </xdr:from>
    <xdr:to>
      <xdr:col>6</xdr:col>
      <xdr:colOff>38100</xdr:colOff>
      <xdr:row>56</xdr:row>
      <xdr:rowOff>66317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57444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127374</xdr:rowOff>
    </xdr:from>
    <xdr:to>
      <xdr:col>24</xdr:col>
      <xdr:colOff>114300</xdr:colOff>
      <xdr:row>57</xdr:row>
      <xdr:rowOff>57524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105801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78011</xdr:rowOff>
    </xdr:from>
    <xdr:to>
      <xdr:col>20</xdr:col>
      <xdr:colOff>38100</xdr:colOff>
      <xdr:row>57</xdr:row>
      <xdr:rowOff>8161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170738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81821</xdr:rowOff>
    </xdr:from>
    <xdr:to>
      <xdr:col>15</xdr:col>
      <xdr:colOff>101600</xdr:colOff>
      <xdr:row>57</xdr:row>
      <xdr:rowOff>11971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45405</xdr:rowOff>
    </xdr:from>
    <xdr:to>
      <xdr:col>10</xdr:col>
      <xdr:colOff>165100</xdr:colOff>
      <xdr:row>56</xdr:row>
      <xdr:rowOff>147005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138132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51051</xdr:rowOff>
    </xdr:from>
    <xdr:to>
      <xdr:col>6</xdr:col>
      <xdr:colOff>38100</xdr:colOff>
      <xdr:row>55</xdr:row>
      <xdr:rowOff>152651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169178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5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90170</xdr:rowOff>
    </xdr:from>
    <xdr:to>
      <xdr:col>24</xdr:col>
      <xdr:colOff>63500</xdr:colOff>
      <xdr:row>77</xdr:row>
      <xdr:rowOff>137198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91820"/>
          <a:ext cx="8382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103823</xdr:rowOff>
    </xdr:from>
    <xdr:to>
      <xdr:col>19</xdr:col>
      <xdr:colOff>177800</xdr:colOff>
      <xdr:row>77</xdr:row>
      <xdr:rowOff>137198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05473"/>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103823</xdr:rowOff>
    </xdr:from>
    <xdr:to>
      <xdr:col>15</xdr:col>
      <xdr:colOff>50800</xdr:colOff>
      <xdr:row>78</xdr:row>
      <xdr:rowOff>26809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05473"/>
          <a:ext cx="889000" cy="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165264</xdr:rowOff>
    </xdr:from>
    <xdr:to>
      <xdr:col>10</xdr:col>
      <xdr:colOff>114300</xdr:colOff>
      <xdr:row>78</xdr:row>
      <xdr:rowOff>26809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66914"/>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73444</xdr:rowOff>
    </xdr:from>
    <xdr:to>
      <xdr:col>6</xdr:col>
      <xdr:colOff>38100</xdr:colOff>
      <xdr:row>77</xdr:row>
      <xdr:rowOff>3594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20121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39370</xdr:rowOff>
    </xdr:from>
    <xdr:to>
      <xdr:col>24</xdr:col>
      <xdr:colOff>114300</xdr:colOff>
      <xdr:row>77</xdr:row>
      <xdr:rowOff>140970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1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86398</xdr:rowOff>
    </xdr:from>
    <xdr:to>
      <xdr:col>20</xdr:col>
      <xdr:colOff>38100</xdr:colOff>
      <xdr:row>78</xdr:row>
      <xdr:rowOff>16548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8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53023</xdr:rowOff>
    </xdr:from>
    <xdr:to>
      <xdr:col>15</xdr:col>
      <xdr:colOff>101600</xdr:colOff>
      <xdr:row>77</xdr:row>
      <xdr:rowOff>154623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4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147459</xdr:rowOff>
    </xdr:from>
    <xdr:to>
      <xdr:col>10</xdr:col>
      <xdr:colOff>165100</xdr:colOff>
      <xdr:row>78</xdr:row>
      <xdr:rowOff>77609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68736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4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114464</xdr:rowOff>
    </xdr:from>
    <xdr:to>
      <xdr:col>6</xdr:col>
      <xdr:colOff>38100</xdr:colOff>
      <xdr:row>78</xdr:row>
      <xdr:rowOff>44614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35741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0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128563</xdr:rowOff>
    </xdr:from>
    <xdr:to>
      <xdr:col>24</xdr:col>
      <xdr:colOff>63500</xdr:colOff>
      <xdr:row>97</xdr:row>
      <xdr:rowOff>136982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59213"/>
          <a:ext cx="8382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99746</xdr:rowOff>
    </xdr:from>
    <xdr:to>
      <xdr:col>19</xdr:col>
      <xdr:colOff>177800</xdr:colOff>
      <xdr:row>97</xdr:row>
      <xdr:rowOff>136982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30396"/>
          <a:ext cx="889000" cy="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88201</xdr:rowOff>
    </xdr:from>
    <xdr:to>
      <xdr:col>15</xdr:col>
      <xdr:colOff>50800</xdr:colOff>
      <xdr:row>97</xdr:row>
      <xdr:rowOff>99746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47401"/>
          <a:ext cx="889000" cy="1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88201</xdr:rowOff>
    </xdr:from>
    <xdr:to>
      <xdr:col>10</xdr:col>
      <xdr:colOff>114300</xdr:colOff>
      <xdr:row>97</xdr:row>
      <xdr:rowOff>130442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47401"/>
          <a:ext cx="889000" cy="2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162344</xdr:rowOff>
    </xdr:from>
    <xdr:to>
      <xdr:col>6</xdr:col>
      <xdr:colOff>38100</xdr:colOff>
      <xdr:row>96</xdr:row>
      <xdr:rowOff>92494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109021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77763</xdr:rowOff>
    </xdr:from>
    <xdr:to>
      <xdr:col>24</xdr:col>
      <xdr:colOff>114300</xdr:colOff>
      <xdr:row>98</xdr:row>
      <xdr:rowOff>7913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164140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86182</xdr:rowOff>
    </xdr:from>
    <xdr:to>
      <xdr:col>20</xdr:col>
      <xdr:colOff>38100</xdr:colOff>
      <xdr:row>98</xdr:row>
      <xdr:rowOff>16332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48946</xdr:rowOff>
    </xdr:from>
    <xdr:to>
      <xdr:col>15</xdr:col>
      <xdr:colOff>101600</xdr:colOff>
      <xdr:row>97</xdr:row>
      <xdr:rowOff>150546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141673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37401</xdr:rowOff>
    </xdr:from>
    <xdr:to>
      <xdr:col>10</xdr:col>
      <xdr:colOff>165100</xdr:colOff>
      <xdr:row>96</xdr:row>
      <xdr:rowOff>139001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79642</xdr:rowOff>
    </xdr:from>
    <xdr:to>
      <xdr:col>6</xdr:col>
      <xdr:colOff>38100</xdr:colOff>
      <xdr:row>98</xdr:row>
      <xdr:rowOff>9792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89408</xdr:rowOff>
    </xdr:from>
    <xdr:to>
      <xdr:col>55</xdr:col>
      <xdr:colOff>0</xdr:colOff>
      <xdr:row>37</xdr:row>
      <xdr:rowOff>93218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3305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170561</xdr:rowOff>
    </xdr:from>
    <xdr:to>
      <xdr:col>50</xdr:col>
      <xdr:colOff>114300</xdr:colOff>
      <xdr:row>37</xdr:row>
      <xdr:rowOff>89408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42761"/>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170561</xdr:rowOff>
    </xdr:from>
    <xdr:to>
      <xdr:col>45</xdr:col>
      <xdr:colOff>177800</xdr:colOff>
      <xdr:row>37</xdr:row>
      <xdr:rowOff>9017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4276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2159</xdr:rowOff>
    </xdr:from>
    <xdr:to>
      <xdr:col>41</xdr:col>
      <xdr:colOff>50800</xdr:colOff>
      <xdr:row>37</xdr:row>
      <xdr:rowOff>9017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4580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90043</xdr:rowOff>
    </xdr:from>
    <xdr:to>
      <xdr:col>36</xdr:col>
      <xdr:colOff>165100</xdr:colOff>
      <xdr:row>37</xdr:row>
      <xdr:rowOff>20193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36720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42418</xdr:rowOff>
    </xdr:from>
    <xdr:to>
      <xdr:col>55</xdr:col>
      <xdr:colOff>50800</xdr:colOff>
      <xdr:row>37</xdr:row>
      <xdr:rowOff>144018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65295</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38608</xdr:rowOff>
    </xdr:from>
    <xdr:to>
      <xdr:col>50</xdr:col>
      <xdr:colOff>165100</xdr:colOff>
      <xdr:row>37</xdr:row>
      <xdr:rowOff>140208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156735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119761</xdr:rowOff>
    </xdr:from>
    <xdr:to>
      <xdr:col>46</xdr:col>
      <xdr:colOff>38100</xdr:colOff>
      <xdr:row>37</xdr:row>
      <xdr:rowOff>49911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66438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129667</xdr:rowOff>
    </xdr:from>
    <xdr:to>
      <xdr:col>41</xdr:col>
      <xdr:colOff>101600</xdr:colOff>
      <xdr:row>37</xdr:row>
      <xdr:rowOff>59817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76344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077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122809</xdr:rowOff>
    </xdr:from>
    <xdr:to>
      <xdr:col>36</xdr:col>
      <xdr:colOff>165100</xdr:colOff>
      <xdr:row>37</xdr:row>
      <xdr:rowOff>52959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44086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100114</xdr:rowOff>
    </xdr:from>
    <xdr:to>
      <xdr:col>55</xdr:col>
      <xdr:colOff>0</xdr:colOff>
      <xdr:row>58</xdr:row>
      <xdr:rowOff>118955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44214"/>
          <a:ext cx="8382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118955</xdr:rowOff>
    </xdr:from>
    <xdr:to>
      <xdr:col>50</xdr:col>
      <xdr:colOff>114300</xdr:colOff>
      <xdr:row>58</xdr:row>
      <xdr:rowOff>120497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63055"/>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108191</xdr:rowOff>
    </xdr:from>
    <xdr:to>
      <xdr:col>45</xdr:col>
      <xdr:colOff>177800</xdr:colOff>
      <xdr:row>58</xdr:row>
      <xdr:rowOff>120497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52291"/>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13608</xdr:rowOff>
    </xdr:from>
    <xdr:to>
      <xdr:col>41</xdr:col>
      <xdr:colOff>50800</xdr:colOff>
      <xdr:row>58</xdr:row>
      <xdr:rowOff>108191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443358"/>
          <a:ext cx="889000" cy="60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84404</xdr:rowOff>
    </xdr:from>
    <xdr:to>
      <xdr:col>36</xdr:col>
      <xdr:colOff>165100</xdr:colOff>
      <xdr:row>57</xdr:row>
      <xdr:rowOff>14554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5681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49314</xdr:rowOff>
    </xdr:from>
    <xdr:to>
      <xdr:col>55</xdr:col>
      <xdr:colOff>50800</xdr:colOff>
      <xdr:row>58</xdr:row>
      <xdr:rowOff>150914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135691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68155</xdr:rowOff>
    </xdr:from>
    <xdr:to>
      <xdr:col>50</xdr:col>
      <xdr:colOff>165100</xdr:colOff>
      <xdr:row>58</xdr:row>
      <xdr:rowOff>169755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160882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0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69697</xdr:rowOff>
    </xdr:from>
    <xdr:to>
      <xdr:col>46</xdr:col>
      <xdr:colOff>38100</xdr:colOff>
      <xdr:row>58</xdr:row>
      <xdr:rowOff>171297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162424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57391</xdr:rowOff>
    </xdr:from>
    <xdr:to>
      <xdr:col>41</xdr:col>
      <xdr:colOff>101600</xdr:colOff>
      <xdr:row>58</xdr:row>
      <xdr:rowOff>158991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150118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134258</xdr:rowOff>
    </xdr:from>
    <xdr:to>
      <xdr:col>36</xdr:col>
      <xdr:colOff>165100</xdr:colOff>
      <xdr:row>55</xdr:row>
      <xdr:rowOff>64408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3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80935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1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55842</xdr:rowOff>
    </xdr:from>
    <xdr:to>
      <xdr:col>55</xdr:col>
      <xdr:colOff>0</xdr:colOff>
      <xdr:row>78</xdr:row>
      <xdr:rowOff>122402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28942"/>
          <a:ext cx="838200" cy="6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101676</xdr:rowOff>
    </xdr:from>
    <xdr:to>
      <xdr:col>50</xdr:col>
      <xdr:colOff>114300</xdr:colOff>
      <xdr:row>78</xdr:row>
      <xdr:rowOff>122402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74776"/>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98589</xdr:rowOff>
    </xdr:from>
    <xdr:to>
      <xdr:col>45</xdr:col>
      <xdr:colOff>177800</xdr:colOff>
      <xdr:row>78</xdr:row>
      <xdr:rowOff>101676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7168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163894</xdr:rowOff>
    </xdr:from>
    <xdr:to>
      <xdr:col>41</xdr:col>
      <xdr:colOff>50800</xdr:colOff>
      <xdr:row>78</xdr:row>
      <xdr:rowOff>98589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65544"/>
          <a:ext cx="889000" cy="10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147993</xdr:rowOff>
    </xdr:from>
    <xdr:to>
      <xdr:col>36</xdr:col>
      <xdr:colOff>165100</xdr:colOff>
      <xdr:row>76</xdr:row>
      <xdr:rowOff>78143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0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94670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5042</xdr:rowOff>
    </xdr:from>
    <xdr:to>
      <xdr:col>55</xdr:col>
      <xdr:colOff>50800</xdr:colOff>
      <xdr:row>78</xdr:row>
      <xdr:rowOff>106642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91419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71602</xdr:rowOff>
    </xdr:from>
    <xdr:to>
      <xdr:col>50</xdr:col>
      <xdr:colOff>165100</xdr:colOff>
      <xdr:row>79</xdr:row>
      <xdr:rowOff>1752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164329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3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50876</xdr:rowOff>
    </xdr:from>
    <xdr:to>
      <xdr:col>46</xdr:col>
      <xdr:colOff>38100</xdr:colOff>
      <xdr:row>78</xdr:row>
      <xdr:rowOff>152476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143603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1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47789</xdr:rowOff>
    </xdr:from>
    <xdr:to>
      <xdr:col>41</xdr:col>
      <xdr:colOff>101600</xdr:colOff>
      <xdr:row>78</xdr:row>
      <xdr:rowOff>149389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140516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113094</xdr:rowOff>
    </xdr:from>
    <xdr:to>
      <xdr:col>36</xdr:col>
      <xdr:colOff>165100</xdr:colOff>
      <xdr:row>78</xdr:row>
      <xdr:rowOff>43244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34371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167818</xdr:rowOff>
    </xdr:from>
    <xdr:to>
      <xdr:col>55</xdr:col>
      <xdr:colOff>0</xdr:colOff>
      <xdr:row>98</xdr:row>
      <xdr:rowOff>64985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98468"/>
          <a:ext cx="8382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2806</xdr:rowOff>
    </xdr:from>
    <xdr:to>
      <xdr:col>50</xdr:col>
      <xdr:colOff>114300</xdr:colOff>
      <xdr:row>98</xdr:row>
      <xdr:rowOff>64985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04906"/>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165608</xdr:rowOff>
    </xdr:from>
    <xdr:to>
      <xdr:col>45</xdr:col>
      <xdr:colOff>177800</xdr:colOff>
      <xdr:row>98</xdr:row>
      <xdr:rowOff>2806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96258"/>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165608</xdr:rowOff>
    </xdr:from>
    <xdr:to>
      <xdr:col>41</xdr:col>
      <xdr:colOff>50800</xdr:colOff>
      <xdr:row>97</xdr:row>
      <xdr:rowOff>167246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9625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13709</xdr:rowOff>
    </xdr:from>
    <xdr:to>
      <xdr:col>36</xdr:col>
      <xdr:colOff>165100</xdr:colOff>
      <xdr:row>96</xdr:row>
      <xdr:rowOff>115309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131836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117018</xdr:rowOff>
    </xdr:from>
    <xdr:to>
      <xdr:col>55</xdr:col>
      <xdr:colOff>50800</xdr:colOff>
      <xdr:row>98</xdr:row>
      <xdr:rowOff>47168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95445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2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14185</xdr:rowOff>
    </xdr:from>
    <xdr:to>
      <xdr:col>50</xdr:col>
      <xdr:colOff>165100</xdr:colOff>
      <xdr:row>98</xdr:row>
      <xdr:rowOff>115785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106912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123456</xdr:rowOff>
    </xdr:from>
    <xdr:to>
      <xdr:col>46</xdr:col>
      <xdr:colOff>38100</xdr:colOff>
      <xdr:row>98</xdr:row>
      <xdr:rowOff>53606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44733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114808</xdr:rowOff>
    </xdr:from>
    <xdr:to>
      <xdr:col>41</xdr:col>
      <xdr:colOff>101600</xdr:colOff>
      <xdr:row>98</xdr:row>
      <xdr:rowOff>44958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36085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116446</xdr:rowOff>
    </xdr:from>
    <xdr:to>
      <xdr:col>36</xdr:col>
      <xdr:colOff>165100</xdr:colOff>
      <xdr:row>98</xdr:row>
      <xdr:rowOff>46596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37723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116703</xdr:rowOff>
    </xdr:from>
    <xdr:to>
      <xdr:col>85</xdr:col>
      <xdr:colOff>127000</xdr:colOff>
      <xdr:row>36</xdr:row>
      <xdr:rowOff>160137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88903"/>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155336</xdr:rowOff>
    </xdr:from>
    <xdr:to>
      <xdr:col>81</xdr:col>
      <xdr:colOff>50800</xdr:colOff>
      <xdr:row>36</xdr:row>
      <xdr:rowOff>160137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2753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155336</xdr:rowOff>
    </xdr:from>
    <xdr:to>
      <xdr:col>76</xdr:col>
      <xdr:colOff>114300</xdr:colOff>
      <xdr:row>36</xdr:row>
      <xdr:rowOff>165349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2753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165349</xdr:rowOff>
    </xdr:from>
    <xdr:to>
      <xdr:col>71</xdr:col>
      <xdr:colOff>177800</xdr:colOff>
      <xdr:row>36</xdr:row>
      <xdr:rowOff>169509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3754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102159</xdr:rowOff>
    </xdr:from>
    <xdr:to>
      <xdr:col>67</xdr:col>
      <xdr:colOff>101600</xdr:colOff>
      <xdr:row>36</xdr:row>
      <xdr:rowOff>32309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48836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65903</xdr:rowOff>
    </xdr:from>
    <xdr:to>
      <xdr:col>85</xdr:col>
      <xdr:colOff>177800</xdr:colOff>
      <xdr:row>36</xdr:row>
      <xdr:rowOff>167503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44330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1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109337</xdr:rowOff>
    </xdr:from>
    <xdr:to>
      <xdr:col>81</xdr:col>
      <xdr:colOff>101600</xdr:colOff>
      <xdr:row>37</xdr:row>
      <xdr:rowOff>39487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30614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7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104536</xdr:rowOff>
    </xdr:from>
    <xdr:to>
      <xdr:col>76</xdr:col>
      <xdr:colOff>165100</xdr:colOff>
      <xdr:row>37</xdr:row>
      <xdr:rowOff>34686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25813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114549</xdr:rowOff>
    </xdr:from>
    <xdr:to>
      <xdr:col>72</xdr:col>
      <xdr:colOff>38100</xdr:colOff>
      <xdr:row>37</xdr:row>
      <xdr:rowOff>44699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35826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3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118709</xdr:rowOff>
    </xdr:from>
    <xdr:to>
      <xdr:col>67</xdr:col>
      <xdr:colOff>101600</xdr:colOff>
      <xdr:row>37</xdr:row>
      <xdr:rowOff>48859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39986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3977</xdr:rowOff>
    </xdr:from>
    <xdr:to>
      <xdr:col>85</xdr:col>
      <xdr:colOff>127000</xdr:colOff>
      <xdr:row>58</xdr:row>
      <xdr:rowOff>32209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48077"/>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3977</xdr:rowOff>
    </xdr:from>
    <xdr:to>
      <xdr:col>81</xdr:col>
      <xdr:colOff>50800</xdr:colOff>
      <xdr:row>58</xdr:row>
      <xdr:rowOff>75300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48077"/>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24812</xdr:rowOff>
    </xdr:from>
    <xdr:to>
      <xdr:col>76</xdr:col>
      <xdr:colOff>114300</xdr:colOff>
      <xdr:row>58</xdr:row>
      <xdr:rowOff>75300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97462"/>
          <a:ext cx="889000" cy="2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24812</xdr:rowOff>
    </xdr:from>
    <xdr:to>
      <xdr:col>71</xdr:col>
      <xdr:colOff>177800</xdr:colOff>
      <xdr:row>57</xdr:row>
      <xdr:rowOff>41794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97462"/>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88214</xdr:rowOff>
    </xdr:from>
    <xdr:to>
      <xdr:col>67</xdr:col>
      <xdr:colOff>101600</xdr:colOff>
      <xdr:row>56</xdr:row>
      <xdr:rowOff>18364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34891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152859</xdr:rowOff>
    </xdr:from>
    <xdr:to>
      <xdr:col>85</xdr:col>
      <xdr:colOff>177800</xdr:colOff>
      <xdr:row>58</xdr:row>
      <xdr:rowOff>83009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67786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124627</xdr:rowOff>
    </xdr:from>
    <xdr:to>
      <xdr:col>81</xdr:col>
      <xdr:colOff>101600</xdr:colOff>
      <xdr:row>58</xdr:row>
      <xdr:rowOff>54777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45904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24500</xdr:rowOff>
    </xdr:from>
    <xdr:to>
      <xdr:col>76</xdr:col>
      <xdr:colOff>165100</xdr:colOff>
      <xdr:row>58</xdr:row>
      <xdr:rowOff>126100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117227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6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145462</xdr:rowOff>
    </xdr:from>
    <xdr:to>
      <xdr:col>72</xdr:col>
      <xdr:colOff>38100</xdr:colOff>
      <xdr:row>57</xdr:row>
      <xdr:rowOff>75612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66739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162444</xdr:rowOff>
    </xdr:from>
    <xdr:to>
      <xdr:col>67</xdr:col>
      <xdr:colOff>101600</xdr:colOff>
      <xdr:row>57</xdr:row>
      <xdr:rowOff>92594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83721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82006</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26556"/>
          <a:ext cx="8382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155248</xdr:rowOff>
    </xdr:from>
    <xdr:to>
      <xdr:col>67</xdr:col>
      <xdr:colOff>101600</xdr:colOff>
      <xdr:row>79</xdr:row>
      <xdr:rowOff>85398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101925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31206</xdr:rowOff>
    </xdr:from>
    <xdr:to>
      <xdr:col>85</xdr:col>
      <xdr:colOff>177800</xdr:colOff>
      <xdr:row>79</xdr:row>
      <xdr:rowOff>132806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117583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41084</xdr:rowOff>
    </xdr:from>
    <xdr:to>
      <xdr:col>85</xdr:col>
      <xdr:colOff>127000</xdr:colOff>
      <xdr:row>96</xdr:row>
      <xdr:rowOff>49237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00284"/>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3530</xdr:rowOff>
    </xdr:from>
    <xdr:to>
      <xdr:col>81</xdr:col>
      <xdr:colOff>50800</xdr:colOff>
      <xdr:row>96</xdr:row>
      <xdr:rowOff>49237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462730"/>
          <a:ext cx="889000" cy="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3530</xdr:rowOff>
    </xdr:from>
    <xdr:to>
      <xdr:col>76</xdr:col>
      <xdr:colOff>114300</xdr:colOff>
      <xdr:row>96</xdr:row>
      <xdr:rowOff>80175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62730"/>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80175</xdr:rowOff>
    </xdr:from>
    <xdr:to>
      <xdr:col>71</xdr:col>
      <xdr:colOff>177800</xdr:colOff>
      <xdr:row>96</xdr:row>
      <xdr:rowOff>129223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539375"/>
          <a:ext cx="8890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65773</xdr:rowOff>
    </xdr:from>
    <xdr:to>
      <xdr:col>67</xdr:col>
      <xdr:colOff>101600</xdr:colOff>
      <xdr:row>95</xdr:row>
      <xdr:rowOff>167373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12450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161734</xdr:rowOff>
    </xdr:from>
    <xdr:to>
      <xdr:col>85</xdr:col>
      <xdr:colOff>177800</xdr:colOff>
      <xdr:row>96</xdr:row>
      <xdr:rowOff>91884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140161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169887</xdr:rowOff>
    </xdr:from>
    <xdr:to>
      <xdr:col>81</xdr:col>
      <xdr:colOff>101600</xdr:colOff>
      <xdr:row>96</xdr:row>
      <xdr:rowOff>100037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91164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5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124180</xdr:rowOff>
    </xdr:from>
    <xdr:to>
      <xdr:col>76</xdr:col>
      <xdr:colOff>165100</xdr:colOff>
      <xdr:row>96</xdr:row>
      <xdr:rowOff>54330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45457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29375</xdr:rowOff>
    </xdr:from>
    <xdr:to>
      <xdr:col>72</xdr:col>
      <xdr:colOff>38100</xdr:colOff>
      <xdr:row>96</xdr:row>
      <xdr:rowOff>130975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122102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78423</xdr:rowOff>
    </xdr:from>
    <xdr:to>
      <xdr:col>67</xdr:col>
      <xdr:colOff>101600</xdr:colOff>
      <xdr:row>97</xdr:row>
      <xdr:rowOff>8573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171150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79773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歳出総額において最も多くの割合を占める民生費は、令和元年度は認定こども園給付事業交付金の増等により前年度より増加し、住民一人当たり</a:t>
          </a:r>
          <a:r>
            <a:rPr kumimoji="1" lang="en-US" altLang="ja-JP" sz="1300">
              <a:latin typeface="ＭＳ Ｐゴシック" panose="020B0600070205080204" pitchFamily="50" charset="-128"/>
              <a:ea typeface="ＭＳ Ｐゴシック" panose="020B0600070205080204" pitchFamily="50" charset="-128"/>
            </a:rPr>
            <a:t>143,400</a:t>
          </a:r>
          <a:r>
            <a:rPr kumimoji="1" lang="ja-JP" altLang="en-US" sz="1300">
              <a:latin typeface="ＭＳ Ｐゴシック" panose="020B0600070205080204" pitchFamily="50" charset="-128"/>
              <a:ea typeface="ＭＳ Ｐゴシック" panose="020B0600070205080204" pitchFamily="50" charset="-128"/>
            </a:rPr>
            <a:t>円となっている。また、土木費は、道路改良工事の増額等により前年度より増加し、住民一人当たり</a:t>
          </a:r>
          <a:r>
            <a:rPr kumimoji="1" lang="en-US" altLang="ja-JP" sz="1300">
              <a:latin typeface="ＭＳ Ｐゴシック" panose="020B0600070205080204" pitchFamily="50" charset="-128"/>
              <a:ea typeface="ＭＳ Ｐゴシック" panose="020B0600070205080204" pitchFamily="50" charset="-128"/>
            </a:rPr>
            <a:t>31,524</a:t>
          </a:r>
          <a:r>
            <a:rPr kumimoji="1" lang="ja-JP" altLang="en-US" sz="1300">
              <a:latin typeface="ＭＳ Ｐゴシック" panose="020B0600070205080204" pitchFamily="50" charset="-128"/>
              <a:ea typeface="ＭＳ Ｐゴシック" panose="020B0600070205080204" pitchFamily="50" charset="-128"/>
            </a:rPr>
            <a:t>円となった。衛生費は、二次救急病院支援事業補助金の増等により前年度より増加し、住民一人当たり</a:t>
          </a:r>
          <a:r>
            <a:rPr kumimoji="1" lang="en-US" altLang="ja-JP" sz="1300">
              <a:latin typeface="ＭＳ Ｐゴシック" panose="020B0600070205080204" pitchFamily="50" charset="-128"/>
              <a:ea typeface="ＭＳ Ｐゴシック" panose="020B0600070205080204" pitchFamily="50" charset="-128"/>
            </a:rPr>
            <a:t>20,377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一方、教育費は、小学校トイレ改修事業が一部完了したことで前年度より減少し、住民一人当たり</a:t>
          </a:r>
          <a:r>
            <a:rPr kumimoji="1" lang="en-US" altLang="ja-JP" sz="1300">
              <a:latin typeface="ＭＳ Ｐゴシック" panose="020B0600070205080204" pitchFamily="50" charset="-128"/>
              <a:ea typeface="ＭＳ Ｐゴシック" panose="020B0600070205080204" pitchFamily="50" charset="-128"/>
            </a:rPr>
            <a:t>34,583</a:t>
          </a:r>
          <a:r>
            <a:rPr kumimoji="1" lang="ja-JP" altLang="en-US" sz="1300">
              <a:latin typeface="ＭＳ Ｐゴシック" panose="020B0600070205080204" pitchFamily="50" charset="-128"/>
              <a:ea typeface="ＭＳ Ｐゴシック" panose="020B0600070205080204" pitchFamily="50" charset="-128"/>
            </a:rPr>
            <a:t>円となった。また、総務費も減債基金積立、施設整備等基金積立の減により前年度より減少し、住民一人当たり</a:t>
          </a:r>
          <a:r>
            <a:rPr kumimoji="1" lang="en-US" altLang="ja-JP" sz="1300">
              <a:latin typeface="ＭＳ Ｐゴシック" panose="020B0600070205080204" pitchFamily="50" charset="-128"/>
              <a:ea typeface="ＭＳ Ｐゴシック" panose="020B0600070205080204" pitchFamily="50" charset="-128"/>
            </a:rPr>
            <a:t>49,951</a:t>
          </a:r>
          <a:r>
            <a:rPr kumimoji="1" lang="ja-JP" altLang="en-US" sz="1300">
              <a:latin typeface="ＭＳ Ｐゴシック" panose="020B0600070205080204" pitchFamily="50" charset="-128"/>
              <a:ea typeface="ＭＳ Ｐゴシック" panose="020B0600070205080204" pitchFamily="50" charset="-128"/>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財政調整基金残高は、令和元年度は取り崩しておらず、運用利息を積み立てたため残高が増加し、標準財政規模費比は増加した。実質収支額は約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億円の減となったため、標準財政規模に占める割合では</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ポイントの減となった。実質単年度収支も約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億円の減となったため、標準財政規模に占める割合は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一般会計及び一般会計以外の全ての会計を合算した実質収支（公営企業は資金の過不足）は黒字だが、令和元年度は介護保険特別会計で歳入不足が発生したため、翌年度歳入繰上充用金で補填した。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今後においては、地方交付税等の依存財源の確保が一層厳しくなることが予想されるため、各会計・基金の状況を確認しながら堅実な財政運営に努めていく。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29822772</v>
      </c>
      <c r="BO4" s="424"/>
      <c r="BP4" s="424"/>
      <c r="BQ4" s="424"/>
      <c r="BR4" s="424"/>
      <c r="BS4" s="424"/>
      <c r="BT4" s="424"/>
      <c r="BU4" s="425"/>
      <c r="BV4" s="423">
        <v>29248311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7.3</v>
      </c>
      <c r="CU4" s="608"/>
      <c r="CV4" s="608"/>
      <c r="CW4" s="608"/>
      <c r="CX4" s="608"/>
      <c r="CY4" s="608"/>
      <c r="CZ4" s="608"/>
      <c r="DA4" s="609"/>
      <c r="DB4" s="607">
        <v>10.199999999999999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27709035</v>
      </c>
      <c r="BO5" s="429"/>
      <c r="BP5" s="429"/>
      <c r="BQ5" s="429"/>
      <c r="BR5" s="429"/>
      <c r="BS5" s="429"/>
      <c r="BT5" s="429"/>
      <c r="BU5" s="430"/>
      <c r="BV5" s="428">
        <v>27284979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93.1</v>
      </c>
      <c r="CU5" s="399"/>
      <c r="CV5" s="399"/>
      <c r="CW5" s="399"/>
      <c r="CX5" s="399"/>
      <c r="CY5" s="399"/>
      <c r="CZ5" s="399"/>
      <c r="DA5" s="400"/>
      <c r="DB5" s="398">
        <v>92.6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2113737</v>
      </c>
      <c r="BO6" s="429"/>
      <c r="BP6" s="429"/>
      <c r="BQ6" s="429"/>
      <c r="BR6" s="429"/>
      <c r="BS6" s="429"/>
      <c r="BT6" s="429"/>
      <c r="BU6" s="430"/>
      <c r="BV6" s="428">
        <v>1963332</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98.8</v>
      </c>
      <c r="CU6" s="582"/>
      <c r="CV6" s="582"/>
      <c r="CW6" s="582"/>
      <c r="CX6" s="582"/>
      <c r="CY6" s="582"/>
      <c r="CZ6" s="582"/>
      <c r="DA6" s="583"/>
      <c r="DB6" s="581">
        <v>99.1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849458</v>
      </c>
      <c r="BO7" s="429"/>
      <c r="BP7" s="429"/>
      <c r="BQ7" s="429"/>
      <c r="BR7" s="429"/>
      <c r="BS7" s="429"/>
      <c r="BT7" s="429"/>
      <c r="BU7" s="430"/>
      <c r="BV7" s="428">
        <v>183604</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17215749</v>
      </c>
      <c r="CU7" s="429"/>
      <c r="CV7" s="429"/>
      <c r="CW7" s="429"/>
      <c r="CX7" s="429"/>
      <c r="CY7" s="429"/>
      <c r="CZ7" s="429"/>
      <c r="DA7" s="430"/>
      <c r="DB7" s="428">
        <v>17397439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1264279</v>
      </c>
      <c r="BO8" s="429"/>
      <c r="BP8" s="429"/>
      <c r="BQ8" s="429"/>
      <c r="BR8" s="429"/>
      <c r="BS8" s="429"/>
      <c r="BT8" s="429"/>
      <c r="BU8" s="430"/>
      <c r="BV8" s="428">
        <v>1779728</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0.76</v>
      </c>
      <c r="CU8" s="542"/>
      <c r="CV8" s="542"/>
      <c r="CW8" s="542"/>
      <c r="CX8" s="542"/>
      <c r="CY8" s="542"/>
      <c r="CZ8" s="542"/>
      <c r="DA8" s="543"/>
      <c r="DB8" s="541">
        <v>0.76</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77881</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-515449</v>
      </c>
      <c r="BO9" s="429"/>
      <c r="BP9" s="429"/>
      <c r="BQ9" s="429"/>
      <c r="BR9" s="429"/>
      <c r="BS9" s="429"/>
      <c r="BT9" s="429"/>
      <c r="BU9" s="430"/>
      <c r="BV9" s="428">
        <v>-339079</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15</v>
      </c>
      <c r="CU9" s="399"/>
      <c r="CV9" s="399"/>
      <c r="CW9" s="399"/>
      <c r="CX9" s="399"/>
      <c r="CY9" s="399"/>
      <c r="CZ9" s="399"/>
      <c r="DA9" s="400"/>
      <c r="DB9" s="398">
        <v>14.8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81889</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720</v>
      </c>
      <c r="BO10" s="429"/>
      <c r="BP10" s="429"/>
      <c r="BQ10" s="429"/>
      <c r="BR10" s="429"/>
      <c r="BS10" s="429"/>
      <c r="BT10" s="429"/>
      <c r="BU10" s="430"/>
      <c r="BV10" s="428">
        <v>692</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128</v>
      </c>
      <c r="AV11" s="486"/>
      <c r="AW11" s="486"/>
      <c r="AX11" s="486"/>
      <c r="AY11" s="408" t="s">
        <v>129</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130</v>
      </c>
      <c r="CE11" s="438"/>
      <c r="CF11" s="438"/>
      <c r="CG11" s="438"/>
      <c r="CH11" s="438"/>
      <c r="CI11" s="438"/>
      <c r="CJ11" s="438"/>
      <c r="CK11" s="438"/>
      <c r="CL11" s="438"/>
      <c r="CM11" s="438"/>
      <c r="CN11" s="438"/>
      <c r="CO11" s="438"/>
      <c r="CP11" s="438"/>
      <c r="CQ11" s="438"/>
      <c r="CR11" s="438"/>
      <c r="CS11" s="439"/>
      <c r="CT11" s="541" t="s">
        <v>131</v>
      </c>
      <c r="CU11" s="542"/>
      <c r="CV11" s="542"/>
      <c r="CW11" s="542"/>
      <c r="CX11" s="542"/>
      <c r="CY11" s="542"/>
      <c r="CZ11" s="542"/>
      <c r="DA11" s="543"/>
      <c r="DB11" s="541" t="s">
        <v>132</v>
      </c>
      <c r="DC11" s="542"/>
      <c r="DD11" s="542"/>
      <c r="DE11" s="542"/>
      <c r="DF11" s="542"/>
      <c r="DG11" s="542"/>
      <c r="DH11" s="542"/>
      <c r="DI11" s="543"/>
      <c r="DJ11" s="186"/>
      <c r="DK11" s="186"/>
      <c r="DL11" s="186"/>
      <c r="DM11" s="186"/>
      <c r="DN11" s="186"/>
      <c r="DO11" s="186"/>
    </row>
    <row r="12" spans="1:119" ht="18.75" customHeight="1" x14ac:dyDescent="0.15">
      <c r="A12" s="187"/>
      <c r="B12" s="544" t="s">
        <v>133</v>
      </c>
      <c r="C12" s="545"/>
      <c r="D12" s="545"/>
      <c r="E12" s="545"/>
      <c r="F12" s="545"/>
      <c r="G12" s="545"/>
      <c r="H12" s="545"/>
      <c r="I12" s="545"/>
      <c r="J12" s="545"/>
      <c r="K12" s="546"/>
      <c r="L12" s="553" t="s">
        <v>134</v>
      </c>
      <c r="M12" s="554"/>
      <c r="N12" s="554"/>
      <c r="O12" s="554"/>
      <c r="P12" s="554"/>
      <c r="Q12" s="555"/>
      <c r="R12" s="556">
        <v>78243</v>
      </c>
      <c r="S12" s="557"/>
      <c r="T12" s="557"/>
      <c r="U12" s="557"/>
      <c r="V12" s="558"/>
      <c r="W12" s="559" t="s">
        <v>1</v>
      </c>
      <c r="X12" s="486"/>
      <c r="Y12" s="486"/>
      <c r="Z12" s="486"/>
      <c r="AA12" s="486"/>
      <c r="AB12" s="560"/>
      <c r="AC12" s="561" t="s">
        <v>135</v>
      </c>
      <c r="AD12" s="562"/>
      <c r="AE12" s="562"/>
      <c r="AF12" s="562"/>
      <c r="AG12" s="563"/>
      <c r="AH12" s="561" t="s">
        <v>136</v>
      </c>
      <c r="AI12" s="562"/>
      <c r="AJ12" s="562"/>
      <c r="AK12" s="562"/>
      <c r="AL12" s="564"/>
      <c r="AM12" s="497" t="s">
        <v>137</v>
      </c>
      <c r="AN12" s="402"/>
      <c r="AO12" s="402"/>
      <c r="AP12" s="402"/>
      <c r="AQ12" s="402"/>
      <c r="AR12" s="402"/>
      <c r="AS12" s="402"/>
      <c r="AT12" s="403"/>
      <c r="AU12" s="485" t="s">
        <v>110</v>
      </c>
      <c r="AV12" s="486"/>
      <c r="AW12" s="486"/>
      <c r="AX12" s="486"/>
      <c r="AY12" s="408" t="s">
        <v>138</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7046</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75812</v>
      </c>
      <c r="S13" s="532"/>
      <c r="T13" s="532"/>
      <c r="U13" s="532"/>
      <c r="V13" s="533"/>
      <c r="W13" s="519" t="s">
        <v>142</v>
      </c>
      <c r="X13" s="441"/>
      <c r="Y13" s="441"/>
      <c r="Z13" s="441"/>
      <c r="AA13" s="441"/>
      <c r="AB13" s="442"/>
      <c r="AC13" s="404">
        <v>1836</v>
      </c>
      <c r="AD13" s="405"/>
      <c r="AE13" s="405"/>
      <c r="AF13" s="405"/>
      <c r="AG13" s="406"/>
      <c r="AH13" s="404">
        <v>2038</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-514729</v>
      </c>
      <c r="BO13" s="429"/>
      <c r="BP13" s="429"/>
      <c r="BQ13" s="429"/>
      <c r="BR13" s="429"/>
      <c r="BS13" s="429"/>
      <c r="BT13" s="429"/>
      <c r="BU13" s="430"/>
      <c r="BV13" s="428">
        <v>-345433</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3.7</v>
      </c>
      <c r="CU13" s="399"/>
      <c r="CV13" s="399"/>
      <c r="CW13" s="399"/>
      <c r="CX13" s="399"/>
      <c r="CY13" s="399"/>
      <c r="CZ13" s="399"/>
      <c r="DA13" s="400"/>
      <c r="DB13" s="398">
        <v>3.7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147</v>
      </c>
      <c r="M14" s="565"/>
      <c r="N14" s="565"/>
      <c r="O14" s="565"/>
      <c r="P14" s="565"/>
      <c r="Q14" s="566"/>
      <c r="R14" s="531">
        <v>78297</v>
      </c>
      <c r="S14" s="532"/>
      <c r="T14" s="532"/>
      <c r="U14" s="532"/>
      <c r="V14" s="533"/>
      <c r="W14" s="534"/>
      <c r="X14" s="444"/>
      <c r="Y14" s="444"/>
      <c r="Z14" s="444"/>
      <c r="AA14" s="444"/>
      <c r="AB14" s="445"/>
      <c r="AC14" s="524">
        <v>5.2</v>
      </c>
      <c r="AD14" s="525"/>
      <c r="AE14" s="525"/>
      <c r="AF14" s="525"/>
      <c r="AG14" s="526"/>
      <c r="AH14" s="524">
        <v>5.5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t="s">
        <v>149</v>
      </c>
      <c r="CU14" s="536"/>
      <c r="CV14" s="536"/>
      <c r="CW14" s="536"/>
      <c r="CX14" s="536"/>
      <c r="CY14" s="536"/>
      <c r="CZ14" s="536"/>
      <c r="DA14" s="537"/>
      <c r="DB14" s="535" t="s">
        <v>149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150</v>
      </c>
      <c r="N15" s="529"/>
      <c r="O15" s="529"/>
      <c r="P15" s="529"/>
      <c r="Q15" s="530"/>
      <c r="R15" s="531">
        <v>76078</v>
      </c>
      <c r="S15" s="532"/>
      <c r="T15" s="532"/>
      <c r="U15" s="532"/>
      <c r="V15" s="533"/>
      <c r="W15" s="519" t="s">
        <v>151</v>
      </c>
      <c r="X15" s="441"/>
      <c r="Y15" s="441"/>
      <c r="Z15" s="441"/>
      <c r="AA15" s="441"/>
      <c r="AB15" s="442"/>
      <c r="AC15" s="404">
        <v>12258</v>
      </c>
      <c r="AD15" s="405"/>
      <c r="AE15" s="405"/>
      <c r="AF15" s="405"/>
      <c r="AG15" s="406"/>
      <c r="AH15" s="404">
        <v>12939</v>
      </c>
      <c r="AI15" s="405"/>
      <c r="AJ15" s="405"/>
      <c r="AK15" s="405"/>
      <c r="AL15" s="407"/>
      <c r="AM15" s="497"/>
      <c r="AN15" s="402"/>
      <c r="AO15" s="402"/>
      <c r="AP15" s="402"/>
      <c r="AQ15" s="402"/>
      <c r="AR15" s="402"/>
      <c r="AS15" s="402"/>
      <c r="AT15" s="403"/>
      <c r="AU15" s="485"/>
      <c r="AV15" s="486"/>
      <c r="AW15" s="486"/>
      <c r="AX15" s="486"/>
      <c r="AY15" s="420" t="s">
        <v>152</v>
      </c>
      <c r="AZ15" s="421"/>
      <c r="BA15" s="421"/>
      <c r="BB15" s="421"/>
      <c r="BC15" s="421"/>
      <c r="BD15" s="421"/>
      <c r="BE15" s="421"/>
      <c r="BF15" s="421"/>
      <c r="BG15" s="421"/>
      <c r="BH15" s="421"/>
      <c r="BI15" s="421"/>
      <c r="BJ15" s="421"/>
      <c r="BK15" s="421"/>
      <c r="BL15" s="421"/>
      <c r="BM15" s="422"/>
      <c r="BN15" s="423">
        <v>10018894</v>
      </c>
      <c r="BO15" s="424"/>
      <c r="BP15" s="424"/>
      <c r="BQ15" s="424"/>
      <c r="BR15" s="424"/>
      <c r="BS15" s="424"/>
      <c r="BT15" s="424"/>
      <c r="BU15" s="425"/>
      <c r="BV15" s="423">
        <v>9988521</v>
      </c>
      <c r="BW15" s="424"/>
      <c r="BX15" s="424"/>
      <c r="BY15" s="424"/>
      <c r="BZ15" s="424"/>
      <c r="CA15" s="424"/>
      <c r="CB15" s="424"/>
      <c r="CC15" s="425"/>
      <c r="CD15" s="538" t="s">
        <v>153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154</v>
      </c>
      <c r="M16" s="522"/>
      <c r="N16" s="522"/>
      <c r="O16" s="522"/>
      <c r="P16" s="522"/>
      <c r="Q16" s="523"/>
      <c r="R16" s="516" t="s">
        <v>155</v>
      </c>
      <c r="S16" s="517"/>
      <c r="T16" s="517"/>
      <c r="U16" s="517"/>
      <c r="V16" s="518"/>
      <c r="W16" s="534"/>
      <c r="X16" s="444"/>
      <c r="Y16" s="444"/>
      <c r="Z16" s="444"/>
      <c r="AA16" s="444"/>
      <c r="AB16" s="445"/>
      <c r="AC16" s="524">
        <v>34.6</v>
      </c>
      <c r="AD16" s="525"/>
      <c r="AE16" s="525"/>
      <c r="AF16" s="525"/>
      <c r="AG16" s="526"/>
      <c r="AH16" s="524">
        <v>35.1</v>
      </c>
      <c r="AI16" s="525"/>
      <c r="AJ16" s="525"/>
      <c r="AK16" s="525"/>
      <c r="AL16" s="527"/>
      <c r="AM16" s="497"/>
      <c r="AN16" s="402"/>
      <c r="AO16" s="402"/>
      <c r="AP16" s="402"/>
      <c r="AQ16" s="402"/>
      <c r="AR16" s="402"/>
      <c r="AS16" s="402"/>
      <c r="AT16" s="403"/>
      <c r="AU16" s="485"/>
      <c r="AV16" s="486"/>
      <c r="AW16" s="486"/>
      <c r="AX16" s="486"/>
      <c r="AY16" s="408" t="s">
        <v>156</v>
      </c>
      <c r="AZ16" s="409"/>
      <c r="BA16" s="409"/>
      <c r="BB16" s="409"/>
      <c r="BC16" s="409"/>
      <c r="BD16" s="409"/>
      <c r="BE16" s="409"/>
      <c r="BF16" s="409"/>
      <c r="BG16" s="409"/>
      <c r="BH16" s="409"/>
      <c r="BI16" s="409"/>
      <c r="BJ16" s="409"/>
      <c r="BK16" s="409"/>
      <c r="BL16" s="409"/>
      <c r="BM16" s="410"/>
      <c r="BN16" s="428">
        <v>13260140</v>
      </c>
      <c r="BO16" s="429"/>
      <c r="BP16" s="429"/>
      <c r="BQ16" s="429"/>
      <c r="BR16" s="429"/>
      <c r="BS16" s="429"/>
      <c r="BT16" s="429"/>
      <c r="BU16" s="430"/>
      <c r="BV16" s="428">
        <v>13168212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157</v>
      </c>
      <c r="N17" s="514"/>
      <c r="O17" s="514"/>
      <c r="P17" s="514"/>
      <c r="Q17" s="515"/>
      <c r="R17" s="516" t="s">
        <v>158</v>
      </c>
      <c r="S17" s="517"/>
      <c r="T17" s="517"/>
      <c r="U17" s="517"/>
      <c r="V17" s="518"/>
      <c r="W17" s="519" t="s">
        <v>159</v>
      </c>
      <c r="X17" s="441"/>
      <c r="Y17" s="441"/>
      <c r="Z17" s="441"/>
      <c r="AA17" s="441"/>
      <c r="AB17" s="442"/>
      <c r="AC17" s="404">
        <v>21374</v>
      </c>
      <c r="AD17" s="405"/>
      <c r="AE17" s="405"/>
      <c r="AF17" s="405"/>
      <c r="AG17" s="406"/>
      <c r="AH17" s="404">
        <v>21920</v>
      </c>
      <c r="AI17" s="405"/>
      <c r="AJ17" s="405"/>
      <c r="AK17" s="405"/>
      <c r="AL17" s="407"/>
      <c r="AM17" s="497"/>
      <c r="AN17" s="402"/>
      <c r="AO17" s="402"/>
      <c r="AP17" s="402"/>
      <c r="AQ17" s="402"/>
      <c r="AR17" s="402"/>
      <c r="AS17" s="402"/>
      <c r="AT17" s="403"/>
      <c r="AU17" s="485"/>
      <c r="AV17" s="486"/>
      <c r="AW17" s="486"/>
      <c r="AX17" s="486"/>
      <c r="AY17" s="408" t="s">
        <v>160</v>
      </c>
      <c r="AZ17" s="409"/>
      <c r="BA17" s="409"/>
      <c r="BB17" s="409"/>
      <c r="BC17" s="409"/>
      <c r="BD17" s="409"/>
      <c r="BE17" s="409"/>
      <c r="BF17" s="409"/>
      <c r="BG17" s="409"/>
      <c r="BH17" s="409"/>
      <c r="BI17" s="409"/>
      <c r="BJ17" s="409"/>
      <c r="BK17" s="409"/>
      <c r="BL17" s="409"/>
      <c r="BM17" s="410"/>
      <c r="BN17" s="428">
        <v>12840110</v>
      </c>
      <c r="BO17" s="429"/>
      <c r="BP17" s="429"/>
      <c r="BQ17" s="429"/>
      <c r="BR17" s="429"/>
      <c r="BS17" s="429"/>
      <c r="BT17" s="429"/>
      <c r="BU17" s="430"/>
      <c r="BV17" s="428">
        <v>12800725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161</v>
      </c>
      <c r="C18" s="491"/>
      <c r="D18" s="491"/>
      <c r="E18" s="492"/>
      <c r="F18" s="492"/>
      <c r="G18" s="492"/>
      <c r="H18" s="492"/>
      <c r="I18" s="492"/>
      <c r="J18" s="492"/>
      <c r="K18" s="492"/>
      <c r="L18" s="493">
        <v>89.69</v>
      </c>
      <c r="M18" s="493"/>
      <c r="N18" s="493"/>
      <c r="O18" s="493"/>
      <c r="P18" s="493"/>
      <c r="Q18" s="493"/>
      <c r="R18" s="494"/>
      <c r="S18" s="494"/>
      <c r="T18" s="494"/>
      <c r="U18" s="494"/>
      <c r="V18" s="495"/>
      <c r="W18" s="509"/>
      <c r="X18" s="510"/>
      <c r="Y18" s="510"/>
      <c r="Z18" s="510"/>
      <c r="AA18" s="510"/>
      <c r="AB18" s="520"/>
      <c r="AC18" s="392">
        <v>60.3</v>
      </c>
      <c r="AD18" s="393"/>
      <c r="AE18" s="393"/>
      <c r="AF18" s="393"/>
      <c r="AG18" s="496"/>
      <c r="AH18" s="392">
        <v>59.4</v>
      </c>
      <c r="AI18" s="393"/>
      <c r="AJ18" s="393"/>
      <c r="AK18" s="393"/>
      <c r="AL18" s="394"/>
      <c r="AM18" s="497"/>
      <c r="AN18" s="402"/>
      <c r="AO18" s="402"/>
      <c r="AP18" s="402"/>
      <c r="AQ18" s="402"/>
      <c r="AR18" s="402"/>
      <c r="AS18" s="402"/>
      <c r="AT18" s="403"/>
      <c r="AU18" s="485"/>
      <c r="AV18" s="486"/>
      <c r="AW18" s="486"/>
      <c r="AX18" s="486"/>
      <c r="AY18" s="408" t="s">
        <v>162</v>
      </c>
      <c r="AZ18" s="409"/>
      <c r="BA18" s="409"/>
      <c r="BB18" s="409"/>
      <c r="BC18" s="409"/>
      <c r="BD18" s="409"/>
      <c r="BE18" s="409"/>
      <c r="BF18" s="409"/>
      <c r="BG18" s="409"/>
      <c r="BH18" s="409"/>
      <c r="BI18" s="409"/>
      <c r="BJ18" s="409"/>
      <c r="BK18" s="409"/>
      <c r="BL18" s="409"/>
      <c r="BM18" s="410"/>
      <c r="BN18" s="428">
        <v>16201231</v>
      </c>
      <c r="BO18" s="429"/>
      <c r="BP18" s="429"/>
      <c r="BQ18" s="429"/>
      <c r="BR18" s="429"/>
      <c r="BS18" s="429"/>
      <c r="BT18" s="429"/>
      <c r="BU18" s="430"/>
      <c r="BV18" s="428">
        <v>16165985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163</v>
      </c>
      <c r="C19" s="491"/>
      <c r="D19" s="491"/>
      <c r="E19" s="492"/>
      <c r="F19" s="492"/>
      <c r="G19" s="492"/>
      <c r="H19" s="492"/>
      <c r="I19" s="492"/>
      <c r="J19" s="492"/>
      <c r="K19" s="492"/>
      <c r="L19" s="498">
        <v>868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164</v>
      </c>
      <c r="AZ19" s="409"/>
      <c r="BA19" s="409"/>
      <c r="BB19" s="409"/>
      <c r="BC19" s="409"/>
      <c r="BD19" s="409"/>
      <c r="BE19" s="409"/>
      <c r="BF19" s="409"/>
      <c r="BG19" s="409"/>
      <c r="BH19" s="409"/>
      <c r="BI19" s="409"/>
      <c r="BJ19" s="409"/>
      <c r="BK19" s="409"/>
      <c r="BL19" s="409"/>
      <c r="BM19" s="410"/>
      <c r="BN19" s="428">
        <v>21126113</v>
      </c>
      <c r="BO19" s="429"/>
      <c r="BP19" s="429"/>
      <c r="BQ19" s="429"/>
      <c r="BR19" s="429"/>
      <c r="BS19" s="429"/>
      <c r="BT19" s="429"/>
      <c r="BU19" s="430"/>
      <c r="BV19" s="428">
        <v>21254668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165</v>
      </c>
      <c r="C20" s="491"/>
      <c r="D20" s="491"/>
      <c r="E20" s="492"/>
      <c r="F20" s="492"/>
      <c r="G20" s="492"/>
      <c r="H20" s="492"/>
      <c r="I20" s="492"/>
      <c r="J20" s="492"/>
      <c r="K20" s="492"/>
      <c r="L20" s="498">
        <v>31004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167</v>
      </c>
      <c r="C22" s="458"/>
      <c r="D22" s="459"/>
      <c r="E22" s="466" t="s">
        <v>1</v>
      </c>
      <c r="F22" s="441"/>
      <c r="G22" s="441"/>
      <c r="H22" s="441"/>
      <c r="I22" s="441"/>
      <c r="J22" s="441"/>
      <c r="K22" s="442"/>
      <c r="L22" s="466" t="s">
        <v>168</v>
      </c>
      <c r="M22" s="441"/>
      <c r="N22" s="441"/>
      <c r="O22" s="441"/>
      <c r="P22" s="442"/>
      <c r="Q22" s="451" t="s">
        <v>169</v>
      </c>
      <c r="R22" s="452"/>
      <c r="S22" s="452"/>
      <c r="T22" s="452"/>
      <c r="U22" s="452"/>
      <c r="V22" s="467"/>
      <c r="W22" s="469" t="s">
        <v>170</v>
      </c>
      <c r="X22" s="458"/>
      <c r="Y22" s="459"/>
      <c r="Z22" s="466" t="s">
        <v>1</v>
      </c>
      <c r="AA22" s="441"/>
      <c r="AB22" s="441"/>
      <c r="AC22" s="441"/>
      <c r="AD22" s="441"/>
      <c r="AE22" s="441"/>
      <c r="AF22" s="441"/>
      <c r="AG22" s="442"/>
      <c r="AH22" s="440" t="s">
        <v>171</v>
      </c>
      <c r="AI22" s="441"/>
      <c r="AJ22" s="441"/>
      <c r="AK22" s="441"/>
      <c r="AL22" s="442"/>
      <c r="AM22" s="440" t="s">
        <v>172</v>
      </c>
      <c r="AN22" s="446"/>
      <c r="AO22" s="446"/>
      <c r="AP22" s="446"/>
      <c r="AQ22" s="446"/>
      <c r="AR22" s="447"/>
      <c r="AS22" s="451" t="s">
        <v>169</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173</v>
      </c>
      <c r="AZ23" s="421"/>
      <c r="BA23" s="421"/>
      <c r="BB23" s="421"/>
      <c r="BC23" s="421"/>
      <c r="BD23" s="421"/>
      <c r="BE23" s="421"/>
      <c r="BF23" s="421"/>
      <c r="BG23" s="421"/>
      <c r="BH23" s="421"/>
      <c r="BI23" s="421"/>
      <c r="BJ23" s="421"/>
      <c r="BK23" s="421"/>
      <c r="BL23" s="421"/>
      <c r="BM23" s="422"/>
      <c r="BN23" s="428">
        <v>28528362</v>
      </c>
      <c r="BO23" s="429"/>
      <c r="BP23" s="429"/>
      <c r="BQ23" s="429"/>
      <c r="BR23" s="429"/>
      <c r="BS23" s="429"/>
      <c r="BT23" s="429"/>
      <c r="BU23" s="430"/>
      <c r="BV23" s="428">
        <v>29600463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174</v>
      </c>
      <c r="F24" s="402"/>
      <c r="G24" s="402"/>
      <c r="H24" s="402"/>
      <c r="I24" s="402"/>
      <c r="J24" s="402"/>
      <c r="K24" s="403"/>
      <c r="L24" s="404">
        <v>1</v>
      </c>
      <c r="M24" s="405"/>
      <c r="N24" s="405"/>
      <c r="O24" s="405"/>
      <c r="P24" s="406"/>
      <c r="Q24" s="404">
        <v>8010</v>
      </c>
      <c r="R24" s="405"/>
      <c r="S24" s="405"/>
      <c r="T24" s="405"/>
      <c r="U24" s="405"/>
      <c r="V24" s="406"/>
      <c r="W24" s="470"/>
      <c r="X24" s="461"/>
      <c r="Y24" s="462"/>
      <c r="Z24" s="401" t="s">
        <v>175</v>
      </c>
      <c r="AA24" s="402"/>
      <c r="AB24" s="402"/>
      <c r="AC24" s="402"/>
      <c r="AD24" s="402"/>
      <c r="AE24" s="402"/>
      <c r="AF24" s="402"/>
      <c r="AG24" s="403"/>
      <c r="AH24" s="404">
        <v>484</v>
      </c>
      <c r="AI24" s="405"/>
      <c r="AJ24" s="405"/>
      <c r="AK24" s="405"/>
      <c r="AL24" s="406"/>
      <c r="AM24" s="404">
        <v>1460712</v>
      </c>
      <c r="AN24" s="405"/>
      <c r="AO24" s="405"/>
      <c r="AP24" s="405"/>
      <c r="AQ24" s="405"/>
      <c r="AR24" s="406"/>
      <c r="AS24" s="404">
        <v>3018</v>
      </c>
      <c r="AT24" s="405"/>
      <c r="AU24" s="405"/>
      <c r="AV24" s="405"/>
      <c r="AW24" s="405"/>
      <c r="AX24" s="407"/>
      <c r="AY24" s="395" t="s">
        <v>176</v>
      </c>
      <c r="AZ24" s="396"/>
      <c r="BA24" s="396"/>
      <c r="BB24" s="396"/>
      <c r="BC24" s="396"/>
      <c r="BD24" s="396"/>
      <c r="BE24" s="396"/>
      <c r="BF24" s="396"/>
      <c r="BG24" s="396"/>
      <c r="BH24" s="396"/>
      <c r="BI24" s="396"/>
      <c r="BJ24" s="396"/>
      <c r="BK24" s="396"/>
      <c r="BL24" s="396"/>
      <c r="BM24" s="397"/>
      <c r="BN24" s="428">
        <v>17331357</v>
      </c>
      <c r="BO24" s="429"/>
      <c r="BP24" s="429"/>
      <c r="BQ24" s="429"/>
      <c r="BR24" s="429"/>
      <c r="BS24" s="429"/>
      <c r="BT24" s="429"/>
      <c r="BU24" s="430"/>
      <c r="BV24" s="428">
        <v>17670732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177</v>
      </c>
      <c r="F25" s="402"/>
      <c r="G25" s="402"/>
      <c r="H25" s="402"/>
      <c r="I25" s="402"/>
      <c r="J25" s="402"/>
      <c r="K25" s="403"/>
      <c r="L25" s="404">
        <v>2</v>
      </c>
      <c r="M25" s="405"/>
      <c r="N25" s="405"/>
      <c r="O25" s="405"/>
      <c r="P25" s="406"/>
      <c r="Q25" s="404">
        <v>7182</v>
      </c>
      <c r="R25" s="405"/>
      <c r="S25" s="405"/>
      <c r="T25" s="405"/>
      <c r="U25" s="405"/>
      <c r="V25" s="406"/>
      <c r="W25" s="470"/>
      <c r="X25" s="461"/>
      <c r="Y25" s="462"/>
      <c r="Z25" s="401" t="s">
        <v>178</v>
      </c>
      <c r="AA25" s="402"/>
      <c r="AB25" s="402"/>
      <c r="AC25" s="402"/>
      <c r="AD25" s="402"/>
      <c r="AE25" s="402"/>
      <c r="AF25" s="402"/>
      <c r="AG25" s="403"/>
      <c r="AH25" s="404" t="s">
        <v>179</v>
      </c>
      <c r="AI25" s="405"/>
      <c r="AJ25" s="405"/>
      <c r="AK25" s="405"/>
      <c r="AL25" s="406"/>
      <c r="AM25" s="404" t="s">
        <v>179</v>
      </c>
      <c r="AN25" s="405"/>
      <c r="AO25" s="405"/>
      <c r="AP25" s="405"/>
      <c r="AQ25" s="405"/>
      <c r="AR25" s="406"/>
      <c r="AS25" s="404" t="s">
        <v>132</v>
      </c>
      <c r="AT25" s="405"/>
      <c r="AU25" s="405"/>
      <c r="AV25" s="405"/>
      <c r="AW25" s="405"/>
      <c r="AX25" s="407"/>
      <c r="AY25" s="420" t="s">
        <v>180</v>
      </c>
      <c r="AZ25" s="421"/>
      <c r="BA25" s="421"/>
      <c r="BB25" s="421"/>
      <c r="BC25" s="421"/>
      <c r="BD25" s="421"/>
      <c r="BE25" s="421"/>
      <c r="BF25" s="421"/>
      <c r="BG25" s="421"/>
      <c r="BH25" s="421"/>
      <c r="BI25" s="421"/>
      <c r="BJ25" s="421"/>
      <c r="BK25" s="421"/>
      <c r="BL25" s="421"/>
      <c r="BM25" s="422"/>
      <c r="BN25" s="423">
        <v>3258228</v>
      </c>
      <c r="BO25" s="424"/>
      <c r="BP25" s="424"/>
      <c r="BQ25" s="424"/>
      <c r="BR25" s="424"/>
      <c r="BS25" s="424"/>
      <c r="BT25" s="424"/>
      <c r="BU25" s="425"/>
      <c r="BV25" s="423">
        <v>2669776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181</v>
      </c>
      <c r="F26" s="402"/>
      <c r="G26" s="402"/>
      <c r="H26" s="402"/>
      <c r="I26" s="402"/>
      <c r="J26" s="402"/>
      <c r="K26" s="403"/>
      <c r="L26" s="404">
        <v>1</v>
      </c>
      <c r="M26" s="405"/>
      <c r="N26" s="405"/>
      <c r="O26" s="405"/>
      <c r="P26" s="406"/>
      <c r="Q26" s="404">
        <v>6621</v>
      </c>
      <c r="R26" s="405"/>
      <c r="S26" s="405"/>
      <c r="T26" s="405"/>
      <c r="U26" s="405"/>
      <c r="V26" s="406"/>
      <c r="W26" s="470"/>
      <c r="X26" s="461"/>
      <c r="Y26" s="462"/>
      <c r="Z26" s="401" t="s">
        <v>182</v>
      </c>
      <c r="AA26" s="483"/>
      <c r="AB26" s="483"/>
      <c r="AC26" s="483"/>
      <c r="AD26" s="483"/>
      <c r="AE26" s="483"/>
      <c r="AF26" s="483"/>
      <c r="AG26" s="484"/>
      <c r="AH26" s="404">
        <v>6</v>
      </c>
      <c r="AI26" s="405"/>
      <c r="AJ26" s="405"/>
      <c r="AK26" s="405"/>
      <c r="AL26" s="406"/>
      <c r="AM26" s="404">
        <v>19740</v>
      </c>
      <c r="AN26" s="405"/>
      <c r="AO26" s="405"/>
      <c r="AP26" s="405"/>
      <c r="AQ26" s="405"/>
      <c r="AR26" s="406"/>
      <c r="AS26" s="404">
        <v>3290</v>
      </c>
      <c r="AT26" s="405"/>
      <c r="AU26" s="405"/>
      <c r="AV26" s="405"/>
      <c r="AW26" s="405"/>
      <c r="AX26" s="407"/>
      <c r="AY26" s="437" t="s">
        <v>183</v>
      </c>
      <c r="AZ26" s="438"/>
      <c r="BA26" s="438"/>
      <c r="BB26" s="438"/>
      <c r="BC26" s="438"/>
      <c r="BD26" s="438"/>
      <c r="BE26" s="438"/>
      <c r="BF26" s="438"/>
      <c r="BG26" s="438"/>
      <c r="BH26" s="438"/>
      <c r="BI26" s="438"/>
      <c r="BJ26" s="438"/>
      <c r="BK26" s="438"/>
      <c r="BL26" s="438"/>
      <c r="BM26" s="439"/>
      <c r="BN26" s="428">
        <v>50000</v>
      </c>
      <c r="BO26" s="429"/>
      <c r="BP26" s="429"/>
      <c r="BQ26" s="429"/>
      <c r="BR26" s="429"/>
      <c r="BS26" s="429"/>
      <c r="BT26" s="429"/>
      <c r="BU26" s="430"/>
      <c r="BV26" s="428">
        <v>50000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184</v>
      </c>
      <c r="F27" s="402"/>
      <c r="G27" s="402"/>
      <c r="H27" s="402"/>
      <c r="I27" s="402"/>
      <c r="J27" s="402"/>
      <c r="K27" s="403"/>
      <c r="L27" s="404">
        <v>1</v>
      </c>
      <c r="M27" s="405"/>
      <c r="N27" s="405"/>
      <c r="O27" s="405"/>
      <c r="P27" s="406"/>
      <c r="Q27" s="404">
        <v>4250</v>
      </c>
      <c r="R27" s="405"/>
      <c r="S27" s="405"/>
      <c r="T27" s="405"/>
      <c r="U27" s="405"/>
      <c r="V27" s="406"/>
      <c r="W27" s="470"/>
      <c r="X27" s="461"/>
      <c r="Y27" s="462"/>
      <c r="Z27" s="401" t="s">
        <v>185</v>
      </c>
      <c r="AA27" s="402"/>
      <c r="AB27" s="402"/>
      <c r="AC27" s="402"/>
      <c r="AD27" s="402"/>
      <c r="AE27" s="402"/>
      <c r="AF27" s="402"/>
      <c r="AG27" s="403"/>
      <c r="AH27" s="404">
        <v>7</v>
      </c>
      <c r="AI27" s="405"/>
      <c r="AJ27" s="405"/>
      <c r="AK27" s="405"/>
      <c r="AL27" s="406"/>
      <c r="AM27" s="404">
        <v>29372</v>
      </c>
      <c r="AN27" s="405"/>
      <c r="AO27" s="405"/>
      <c r="AP27" s="405"/>
      <c r="AQ27" s="405"/>
      <c r="AR27" s="406"/>
      <c r="AS27" s="404">
        <v>4196</v>
      </c>
      <c r="AT27" s="405"/>
      <c r="AU27" s="405"/>
      <c r="AV27" s="405"/>
      <c r="AW27" s="405"/>
      <c r="AX27" s="407"/>
      <c r="AY27" s="434" t="s">
        <v>186</v>
      </c>
      <c r="AZ27" s="435"/>
      <c r="BA27" s="435"/>
      <c r="BB27" s="435"/>
      <c r="BC27" s="435"/>
      <c r="BD27" s="435"/>
      <c r="BE27" s="435"/>
      <c r="BF27" s="435"/>
      <c r="BG27" s="435"/>
      <c r="BH27" s="435"/>
      <c r="BI27" s="435"/>
      <c r="BJ27" s="435"/>
      <c r="BK27" s="435"/>
      <c r="BL27" s="435"/>
      <c r="BM27" s="436"/>
      <c r="BN27" s="431">
        <v>89197</v>
      </c>
      <c r="BO27" s="432"/>
      <c r="BP27" s="432"/>
      <c r="BQ27" s="432"/>
      <c r="BR27" s="432"/>
      <c r="BS27" s="432"/>
      <c r="BT27" s="432"/>
      <c r="BU27" s="433"/>
      <c r="BV27" s="431">
        <v>89188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187</v>
      </c>
      <c r="F28" s="402"/>
      <c r="G28" s="402"/>
      <c r="H28" s="402"/>
      <c r="I28" s="402"/>
      <c r="J28" s="402"/>
      <c r="K28" s="403"/>
      <c r="L28" s="404">
        <v>1</v>
      </c>
      <c r="M28" s="405"/>
      <c r="N28" s="405"/>
      <c r="O28" s="405"/>
      <c r="P28" s="406"/>
      <c r="Q28" s="404">
        <v>3740</v>
      </c>
      <c r="R28" s="405"/>
      <c r="S28" s="405"/>
      <c r="T28" s="405"/>
      <c r="U28" s="405"/>
      <c r="V28" s="406"/>
      <c r="W28" s="470"/>
      <c r="X28" s="461"/>
      <c r="Y28" s="462"/>
      <c r="Z28" s="401" t="s">
        <v>188</v>
      </c>
      <c r="AA28" s="402"/>
      <c r="AB28" s="402"/>
      <c r="AC28" s="402"/>
      <c r="AD28" s="402"/>
      <c r="AE28" s="402"/>
      <c r="AF28" s="402"/>
      <c r="AG28" s="403"/>
      <c r="AH28" s="404" t="s">
        <v>149</v>
      </c>
      <c r="AI28" s="405"/>
      <c r="AJ28" s="405"/>
      <c r="AK28" s="405"/>
      <c r="AL28" s="406"/>
      <c r="AM28" s="404" t="s">
        <v>149</v>
      </c>
      <c r="AN28" s="405"/>
      <c r="AO28" s="405"/>
      <c r="AP28" s="405"/>
      <c r="AQ28" s="405"/>
      <c r="AR28" s="406"/>
      <c r="AS28" s="404" t="s">
        <v>149</v>
      </c>
      <c r="AT28" s="405"/>
      <c r="AU28" s="405"/>
      <c r="AV28" s="405"/>
      <c r="AW28" s="405"/>
      <c r="AX28" s="407"/>
      <c r="AY28" s="411" t="s">
        <v>189</v>
      </c>
      <c r="AZ28" s="412"/>
      <c r="BA28" s="412"/>
      <c r="BB28" s="413"/>
      <c r="BC28" s="420" t="s">
        <v>48</v>
      </c>
      <c r="BD28" s="421"/>
      <c r="BE28" s="421"/>
      <c r="BF28" s="421"/>
      <c r="BG28" s="421"/>
      <c r="BH28" s="421"/>
      <c r="BI28" s="421"/>
      <c r="BJ28" s="421"/>
      <c r="BK28" s="421"/>
      <c r="BL28" s="421"/>
      <c r="BM28" s="422"/>
      <c r="BN28" s="423">
        <v>4223822</v>
      </c>
      <c r="BO28" s="424"/>
      <c r="BP28" s="424"/>
      <c r="BQ28" s="424"/>
      <c r="BR28" s="424"/>
      <c r="BS28" s="424"/>
      <c r="BT28" s="424"/>
      <c r="BU28" s="425"/>
      <c r="BV28" s="423">
        <v>4223102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190</v>
      </c>
      <c r="F29" s="402"/>
      <c r="G29" s="402"/>
      <c r="H29" s="402"/>
      <c r="I29" s="402"/>
      <c r="J29" s="402"/>
      <c r="K29" s="403"/>
      <c r="L29" s="404">
        <v>19</v>
      </c>
      <c r="M29" s="405"/>
      <c r="N29" s="405"/>
      <c r="O29" s="405"/>
      <c r="P29" s="406"/>
      <c r="Q29" s="404">
        <v>3530</v>
      </c>
      <c r="R29" s="405"/>
      <c r="S29" s="405"/>
      <c r="T29" s="405"/>
      <c r="U29" s="405"/>
      <c r="V29" s="406"/>
      <c r="W29" s="471"/>
      <c r="X29" s="472"/>
      <c r="Y29" s="473"/>
      <c r="Z29" s="401" t="s">
        <v>191</v>
      </c>
      <c r="AA29" s="402"/>
      <c r="AB29" s="402"/>
      <c r="AC29" s="402"/>
      <c r="AD29" s="402"/>
      <c r="AE29" s="402"/>
      <c r="AF29" s="402"/>
      <c r="AG29" s="403"/>
      <c r="AH29" s="404">
        <v>491</v>
      </c>
      <c r="AI29" s="405"/>
      <c r="AJ29" s="405"/>
      <c r="AK29" s="405"/>
      <c r="AL29" s="406"/>
      <c r="AM29" s="404">
        <v>1490084</v>
      </c>
      <c r="AN29" s="405"/>
      <c r="AO29" s="405"/>
      <c r="AP29" s="405"/>
      <c r="AQ29" s="405"/>
      <c r="AR29" s="406"/>
      <c r="AS29" s="404">
        <v>3035</v>
      </c>
      <c r="AT29" s="405"/>
      <c r="AU29" s="405"/>
      <c r="AV29" s="405"/>
      <c r="AW29" s="405"/>
      <c r="AX29" s="407"/>
      <c r="AY29" s="414"/>
      <c r="AZ29" s="415"/>
      <c r="BA29" s="415"/>
      <c r="BB29" s="416"/>
      <c r="BC29" s="408" t="s">
        <v>192</v>
      </c>
      <c r="BD29" s="409"/>
      <c r="BE29" s="409"/>
      <c r="BF29" s="409"/>
      <c r="BG29" s="409"/>
      <c r="BH29" s="409"/>
      <c r="BI29" s="409"/>
      <c r="BJ29" s="409"/>
      <c r="BK29" s="409"/>
      <c r="BL29" s="409"/>
      <c r="BM29" s="410"/>
      <c r="BN29" s="428">
        <v>3746572</v>
      </c>
      <c r="BO29" s="429"/>
      <c r="BP29" s="429"/>
      <c r="BQ29" s="429"/>
      <c r="BR29" s="429"/>
      <c r="BS29" s="429"/>
      <c r="BT29" s="429"/>
      <c r="BU29" s="430"/>
      <c r="BV29" s="428">
        <v>3547163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193</v>
      </c>
      <c r="X30" s="481"/>
      <c r="Y30" s="481"/>
      <c r="Z30" s="481"/>
      <c r="AA30" s="481"/>
      <c r="AB30" s="481"/>
      <c r="AC30" s="481"/>
      <c r="AD30" s="481"/>
      <c r="AE30" s="481"/>
      <c r="AF30" s="481"/>
      <c r="AG30" s="482"/>
      <c r="AH30" s="392">
        <v>99.5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6761933</v>
      </c>
      <c r="BO30" s="432"/>
      <c r="BP30" s="432"/>
      <c r="BQ30" s="432"/>
      <c r="BR30" s="432"/>
      <c r="BS30" s="432"/>
      <c r="BT30" s="432"/>
      <c r="BU30" s="433"/>
      <c r="BV30" s="431">
        <v>6515669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200</v>
      </c>
      <c r="D33" s="391"/>
      <c r="E33" s="390" t="s">
        <v>201</v>
      </c>
      <c r="F33" s="390"/>
      <c r="G33" s="390"/>
      <c r="H33" s="390"/>
      <c r="I33" s="390"/>
      <c r="J33" s="390"/>
      <c r="K33" s="390"/>
      <c r="L33" s="390"/>
      <c r="M33" s="390"/>
      <c r="N33" s="390"/>
      <c r="O33" s="390"/>
      <c r="P33" s="390"/>
      <c r="Q33" s="390"/>
      <c r="R33" s="390"/>
      <c r="S33" s="390"/>
      <c r="T33" s="216"/>
      <c r="U33" s="391" t="s">
        <v>202</v>
      </c>
      <c r="V33" s="391"/>
      <c r="W33" s="390" t="s">
        <v>201</v>
      </c>
      <c r="X33" s="390"/>
      <c r="Y33" s="390"/>
      <c r="Z33" s="390"/>
      <c r="AA33" s="390"/>
      <c r="AB33" s="390"/>
      <c r="AC33" s="390"/>
      <c r="AD33" s="390"/>
      <c r="AE33" s="390"/>
      <c r="AF33" s="390"/>
      <c r="AG33" s="390"/>
      <c r="AH33" s="390"/>
      <c r="AI33" s="390"/>
      <c r="AJ33" s="390"/>
      <c r="AK33" s="390"/>
      <c r="AL33" s="216"/>
      <c r="AM33" s="391" t="s">
        <v>200</v>
      </c>
      <c r="AN33" s="391"/>
      <c r="AO33" s="390" t="s">
        <v>203</v>
      </c>
      <c r="AP33" s="390"/>
      <c r="AQ33" s="390"/>
      <c r="AR33" s="390"/>
      <c r="AS33" s="390"/>
      <c r="AT33" s="390"/>
      <c r="AU33" s="390"/>
      <c r="AV33" s="390"/>
      <c r="AW33" s="390"/>
      <c r="AX33" s="390"/>
      <c r="AY33" s="390"/>
      <c r="AZ33" s="390"/>
      <c r="BA33" s="390"/>
      <c r="BB33" s="390"/>
      <c r="BC33" s="390"/>
      <c r="BD33" s="217"/>
      <c r="BE33" s="390" t="s">
        <v>204</v>
      </c>
      <c r="BF33" s="390"/>
      <c r="BG33" s="390" t="s">
        <v>205</v>
      </c>
      <c r="BH33" s="390"/>
      <c r="BI33" s="390"/>
      <c r="BJ33" s="390"/>
      <c r="BK33" s="390"/>
      <c r="BL33" s="390"/>
      <c r="BM33" s="390"/>
      <c r="BN33" s="390"/>
      <c r="BO33" s="390"/>
      <c r="BP33" s="390"/>
      <c r="BQ33" s="390"/>
      <c r="BR33" s="390"/>
      <c r="BS33" s="390"/>
      <c r="BT33" s="390"/>
      <c r="BU33" s="390"/>
      <c r="BV33" s="217"/>
      <c r="BW33" s="391" t="s">
        <v>204</v>
      </c>
      <c r="BX33" s="391"/>
      <c r="BY33" s="390" t="s">
        <v>206</v>
      </c>
      <c r="BZ33" s="390"/>
      <c r="CA33" s="390"/>
      <c r="CB33" s="390"/>
      <c r="CC33" s="390"/>
      <c r="CD33" s="390"/>
      <c r="CE33" s="390"/>
      <c r="CF33" s="390"/>
      <c r="CG33" s="390"/>
      <c r="CH33" s="390"/>
      <c r="CI33" s="390"/>
      <c r="CJ33" s="390"/>
      <c r="CK33" s="390"/>
      <c r="CL33" s="390"/>
      <c r="CM33" s="390"/>
      <c r="CN33" s="216"/>
      <c r="CO33" s="391" t="s">
        <v>200</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農業集落排水事業特別会計</v>
      </c>
      <c r="BH34" s="386"/>
      <c r="BI34" s="386"/>
      <c r="BJ34" s="386"/>
      <c r="BK34" s="386"/>
      <c r="BL34" s="386"/>
      <c r="BM34" s="386"/>
      <c r="BN34" s="386"/>
      <c r="BO34" s="386"/>
      <c r="BP34" s="386"/>
      <c r="BQ34" s="386"/>
      <c r="BR34" s="386"/>
      <c r="BS34" s="386"/>
      <c r="BT34" s="386"/>
      <c r="BU34" s="386"/>
      <c r="BV34" s="214"/>
      <c r="BW34" s="387" t="str">
        <f>IF(BY34="","",MAX(C34:D43,U34:V43,AM34:AN43,BE34:BF43)+1)</f>
        <v/>
      </c>
      <c r="BX34" s="387"/>
      <c r="BY34" s="386" t="str">
        <f>IF('各会計、関係団体の財政状況及び健全化判断比率'!B68="","",'各会計、関係団体の財政状況及び健全化判断比率'!B68)</f>
        <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住宅資金貸付事業特別会計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t="str">
        <f t="shared" ref="BW35:BW43" si="2">IF(BY35="","",BW34+1)</f>
        <v/>
      </c>
      <c r="BX35" s="387"/>
      <c r="BY35" s="386" t="str">
        <f>IF('各会計、関係団体の財政状況及び健全化判断比率'!B69="","",'各会計、関係団体の財政状況及び健全化判断比率'!B69)</f>
        <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3cS8Mr+nBH3ASJaIHDCRcYzswS22fe9hVHrEz6Aq5SBzUCHG4HwsWwXeUr6eySLNF7lw+Fnz6fgfvLC0fb6h/w==" saltValue="0jUZODjq9MPStiPYEng6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0" t="s">
        <v>572</v>
      </c>
      <c r="D34" s="1210"/>
      <c r="E34" s="1211"/>
      <c r="F34" s="32">
        <v>0.2</v>
      </c>
      <c r="G34" s="33">
        <v>0.94</v>
      </c>
      <c r="H34" s="33">
        <v>0.49</v>
      </c>
      <c r="I34" s="33">
        <v>0.57999999999999996</v>
      </c>
      <c r="J34" s="34" t="s">
        <v>573</v>
      </c>
      <c r="K34" s="22"/>
      <c r="L34" s="22"/>
      <c r="M34" s="22"/>
      <c r="N34" s="22"/>
      <c r="O34" s="22"/>
      <c r="P34" s="22"/>
    </row>
    <row r="35" spans="1:16" ht="39" customHeight="1" x14ac:dyDescent="0.15">
      <c r="A35" s="22"/>
      <c r="B35" s="35"/>
      <c r="C35" s="1204" t="s">
        <v>574</v>
      </c>
      <c r="D35" s="1205"/>
      <c r="E35" s="1206"/>
      <c r="F35" s="36">
        <v>13.95</v>
      </c>
      <c r="G35" s="37">
        <v>16.16</v>
      </c>
      <c r="H35" s="37">
        <v>12.34</v>
      </c>
      <c r="I35" s="37">
        <v>10.24</v>
      </c>
      <c r="J35" s="38">
        <v>7.34</v>
      </c>
      <c r="K35" s="22"/>
      <c r="L35" s="22"/>
      <c r="M35" s="22"/>
      <c r="N35" s="22"/>
      <c r="O35" s="22"/>
      <c r="P35" s="22"/>
    </row>
    <row r="36" spans="1:16" ht="39" customHeight="1" x14ac:dyDescent="0.15">
      <c r="A36" s="22"/>
      <c r="B36" s="35"/>
      <c r="C36" s="1204" t="s">
        <v>575</v>
      </c>
      <c r="D36" s="1205"/>
      <c r="E36" s="1206"/>
      <c r="F36" s="36">
        <v>2.48</v>
      </c>
      <c r="G36" s="37">
        <v>4.84</v>
      </c>
      <c r="H36" s="37">
        <v>5.6</v>
      </c>
      <c r="I36" s="37">
        <v>6.71</v>
      </c>
      <c r="J36" s="38">
        <v>7.31</v>
      </c>
      <c r="K36" s="22"/>
      <c r="L36" s="22"/>
      <c r="M36" s="22"/>
      <c r="N36" s="22"/>
      <c r="O36" s="22"/>
      <c r="P36" s="22"/>
    </row>
    <row r="37" spans="1:16" ht="39" customHeight="1" x14ac:dyDescent="0.15">
      <c r="A37" s="22"/>
      <c r="B37" s="35"/>
      <c r="C37" s="1204" t="s">
        <v>576</v>
      </c>
      <c r="D37" s="1205"/>
      <c r="E37" s="1206"/>
      <c r="F37" s="36">
        <v>0.57999999999999996</v>
      </c>
      <c r="G37" s="37">
        <v>0.92</v>
      </c>
      <c r="H37" s="37">
        <v>0.92</v>
      </c>
      <c r="I37" s="37">
        <v>1.1499999999999999</v>
      </c>
      <c r="J37" s="38">
        <v>0.8</v>
      </c>
      <c r="K37" s="22"/>
      <c r="L37" s="22"/>
      <c r="M37" s="22"/>
      <c r="N37" s="22"/>
      <c r="O37" s="22"/>
      <c r="P37" s="22"/>
    </row>
    <row r="38" spans="1:16" ht="39" customHeight="1" x14ac:dyDescent="0.15">
      <c r="A38" s="22"/>
      <c r="B38" s="35"/>
      <c r="C38" s="1204" t="s">
        <v>577</v>
      </c>
      <c r="D38" s="1205"/>
      <c r="E38" s="1206"/>
      <c r="F38" s="36">
        <v>0.21</v>
      </c>
      <c r="G38" s="37">
        <v>0.68</v>
      </c>
      <c r="H38" s="37">
        <v>0.67</v>
      </c>
      <c r="I38" s="37">
        <v>0.93</v>
      </c>
      <c r="J38" s="38">
        <v>0.78</v>
      </c>
      <c r="K38" s="22"/>
      <c r="L38" s="22"/>
      <c r="M38" s="22"/>
      <c r="N38" s="22"/>
      <c r="O38" s="22"/>
      <c r="P38" s="22"/>
    </row>
    <row r="39" spans="1:16" ht="39" customHeight="1" x14ac:dyDescent="0.15">
      <c r="A39" s="22"/>
      <c r="B39" s="35"/>
      <c r="C39" s="1204" t="s">
        <v>578</v>
      </c>
      <c r="D39" s="1205"/>
      <c r="E39" s="1206"/>
      <c r="F39" s="36">
        <v>0</v>
      </c>
      <c r="G39" s="37">
        <v>0</v>
      </c>
      <c r="H39" s="37">
        <v>0</v>
      </c>
      <c r="I39" s="37">
        <v>0</v>
      </c>
      <c r="J39" s="38">
        <v>0.16</v>
      </c>
      <c r="K39" s="22"/>
      <c r="L39" s="22"/>
      <c r="M39" s="22"/>
      <c r="N39" s="22"/>
      <c r="O39" s="22"/>
      <c r="P39" s="22"/>
    </row>
    <row r="40" spans="1:16" ht="39" customHeight="1" x14ac:dyDescent="0.15">
      <c r="A40" s="22"/>
      <c r="B40" s="35"/>
      <c r="C40" s="1204" t="s">
        <v>579</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580</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581</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582</v>
      </c>
      <c r="D43" s="1208"/>
      <c r="E43" s="1209"/>
      <c r="F43" s="41">
        <v>0</v>
      </c>
      <c r="G43" s="42">
        <v>0</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b+Y4RQNUSgro3zXdcxEuDQ6z36DILkMq6SEVwCFiHE3m/4oKUlnmoeUIy3jS0gRCT1LKjsxvUCFrbKoSFmd2w==" saltValue="YOuq+94X9Zws6UlEk0go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2672</v>
      </c>
      <c r="L45" s="60">
        <v>2977</v>
      </c>
      <c r="M45" s="60">
        <v>3177</v>
      </c>
      <c r="N45" s="60">
        <v>3141</v>
      </c>
      <c r="O45" s="61">
        <v>3190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522</v>
      </c>
      <c r="L46" s="64" t="s">
        <v>522</v>
      </c>
      <c r="M46" s="64" t="s">
        <v>522</v>
      </c>
      <c r="N46" s="64" t="s">
        <v>522</v>
      </c>
      <c r="O46" s="65" t="s">
        <v>522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522</v>
      </c>
      <c r="L47" s="64" t="s">
        <v>522</v>
      </c>
      <c r="M47" s="64" t="s">
        <v>522</v>
      </c>
      <c r="N47" s="64" t="s">
        <v>522</v>
      </c>
      <c r="O47" s="65" t="s">
        <v>522</v>
      </c>
      <c r="P47" s="48"/>
      <c r="Q47" s="48"/>
      <c r="R47" s="48"/>
      <c r="S47" s="48"/>
      <c r="T47" s="48"/>
      <c r="U47" s="48"/>
    </row>
    <row r="48" spans="1:21" ht="30.75" customHeight="1" x14ac:dyDescent="0.15">
      <c r="A48" s="48"/>
      <c r="B48" s="1232"/>
      <c r="C48" s="1233"/>
      <c r="D48" s="62"/>
      <c r="E48" s="1214" t="s">
        <v>15</v>
      </c>
      <c r="F48" s="1214"/>
      <c r="G48" s="1214"/>
      <c r="H48" s="1214"/>
      <c r="I48" s="1214"/>
      <c r="J48" s="1215"/>
      <c r="K48" s="63">
        <v>640</v>
      </c>
      <c r="L48" s="64">
        <v>506</v>
      </c>
      <c r="M48" s="64">
        <v>473</v>
      </c>
      <c r="N48" s="64">
        <v>439</v>
      </c>
      <c r="O48" s="65">
        <v>489</v>
      </c>
      <c r="P48" s="48"/>
      <c r="Q48" s="48"/>
      <c r="R48" s="48"/>
      <c r="S48" s="48"/>
      <c r="T48" s="48"/>
      <c r="U48" s="48"/>
    </row>
    <row r="49" spans="1:21" ht="30.75" customHeight="1" x14ac:dyDescent="0.15">
      <c r="A49" s="48"/>
      <c r="B49" s="1232"/>
      <c r="C49" s="1233"/>
      <c r="D49" s="62"/>
      <c r="E49" s="1214" t="s">
        <v>16</v>
      </c>
      <c r="F49" s="1214"/>
      <c r="G49" s="1214"/>
      <c r="H49" s="1214"/>
      <c r="I49" s="1214"/>
      <c r="J49" s="1215"/>
      <c r="K49" s="63">
        <v>247</v>
      </c>
      <c r="L49" s="64">
        <v>274</v>
      </c>
      <c r="M49" s="64">
        <v>286</v>
      </c>
      <c r="N49" s="64">
        <v>312</v>
      </c>
      <c r="O49" s="65">
        <v>293</v>
      </c>
      <c r="P49" s="48"/>
      <c r="Q49" s="48"/>
      <c r="R49" s="48"/>
      <c r="S49" s="48"/>
      <c r="T49" s="48"/>
      <c r="U49" s="48"/>
    </row>
    <row r="50" spans="1:21" ht="30.75" customHeight="1" x14ac:dyDescent="0.15">
      <c r="A50" s="48"/>
      <c r="B50" s="1232"/>
      <c r="C50" s="1233"/>
      <c r="D50" s="62"/>
      <c r="E50" s="1214" t="s">
        <v>17</v>
      </c>
      <c r="F50" s="1214"/>
      <c r="G50" s="1214"/>
      <c r="H50" s="1214"/>
      <c r="I50" s="1214"/>
      <c r="J50" s="1215"/>
      <c r="K50" s="63">
        <v>131</v>
      </c>
      <c r="L50" s="64">
        <v>107</v>
      </c>
      <c r="M50" s="64">
        <v>74</v>
      </c>
      <c r="N50" s="64">
        <v>69</v>
      </c>
      <c r="O50" s="65">
        <v>59</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522</v>
      </c>
      <c r="L51" s="64" t="s">
        <v>522</v>
      </c>
      <c r="M51" s="64" t="s">
        <v>522</v>
      </c>
      <c r="N51" s="64" t="s">
        <v>522</v>
      </c>
      <c r="O51" s="65" t="s">
        <v>522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2989</v>
      </c>
      <c r="L52" s="64">
        <v>3277</v>
      </c>
      <c r="M52" s="64">
        <v>3459</v>
      </c>
      <c r="N52" s="64">
        <v>3468</v>
      </c>
      <c r="O52" s="65">
        <v>3442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701</v>
      </c>
      <c r="L53" s="69">
        <v>587</v>
      </c>
      <c r="M53" s="69">
        <v>551</v>
      </c>
      <c r="N53" s="69">
        <v>493</v>
      </c>
      <c r="O53" s="70">
        <v>589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Dq7PCBXjSsgawgkqAQkgJTGumJTsKve5Nwrs7LNI35umUgGZaMy6yBO3lhvaurMO28alyiTgyxhSIOakPb+xQ==" saltValue="tnSAOjgxReCo/D5KWKIF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0" t="s">
        <v>30</v>
      </c>
      <c r="C41" s="1251"/>
      <c r="D41" s="102"/>
      <c r="E41" s="1252" t="s">
        <v>31</v>
      </c>
      <c r="F41" s="1252"/>
      <c r="G41" s="1252"/>
      <c r="H41" s="1253"/>
      <c r="I41" s="103">
        <v>30004</v>
      </c>
      <c r="J41" s="104">
        <v>31557</v>
      </c>
      <c r="K41" s="104">
        <v>30492</v>
      </c>
      <c r="L41" s="104">
        <v>29600</v>
      </c>
      <c r="M41" s="105">
        <v>28528</v>
      </c>
    </row>
    <row r="42" spans="2:13" ht="27.75" customHeight="1" x14ac:dyDescent="0.15">
      <c r="B42" s="1240"/>
      <c r="C42" s="1241"/>
      <c r="D42" s="106"/>
      <c r="E42" s="1244" t="s">
        <v>32</v>
      </c>
      <c r="F42" s="1244"/>
      <c r="G42" s="1244"/>
      <c r="H42" s="1245"/>
      <c r="I42" s="107">
        <v>428</v>
      </c>
      <c r="J42" s="108">
        <v>327</v>
      </c>
      <c r="K42" s="108">
        <v>255</v>
      </c>
      <c r="L42" s="108">
        <v>190</v>
      </c>
      <c r="M42" s="109">
        <v>133</v>
      </c>
    </row>
    <row r="43" spans="2:13" ht="27.75" customHeight="1" x14ac:dyDescent="0.15">
      <c r="B43" s="1240"/>
      <c r="C43" s="1241"/>
      <c r="D43" s="106"/>
      <c r="E43" s="1244" t="s">
        <v>33</v>
      </c>
      <c r="F43" s="1244"/>
      <c r="G43" s="1244"/>
      <c r="H43" s="1245"/>
      <c r="I43" s="107">
        <v>6041</v>
      </c>
      <c r="J43" s="108">
        <v>6453</v>
      </c>
      <c r="K43" s="108">
        <v>6423</v>
      </c>
      <c r="L43" s="108">
        <v>6092</v>
      </c>
      <c r="M43" s="109">
        <v>5898</v>
      </c>
    </row>
    <row r="44" spans="2:13" ht="27.75" customHeight="1" x14ac:dyDescent="0.15">
      <c r="B44" s="1240"/>
      <c r="C44" s="1241"/>
      <c r="D44" s="106"/>
      <c r="E44" s="1244" t="s">
        <v>34</v>
      </c>
      <c r="F44" s="1244"/>
      <c r="G44" s="1244"/>
      <c r="H44" s="1245"/>
      <c r="I44" s="107">
        <v>1725</v>
      </c>
      <c r="J44" s="108">
        <v>1820</v>
      </c>
      <c r="K44" s="108">
        <v>1631</v>
      </c>
      <c r="L44" s="108">
        <v>1513</v>
      </c>
      <c r="M44" s="109">
        <v>1255</v>
      </c>
    </row>
    <row r="45" spans="2:13" ht="27.75" customHeight="1" x14ac:dyDescent="0.15">
      <c r="B45" s="1240"/>
      <c r="C45" s="1241"/>
      <c r="D45" s="106"/>
      <c r="E45" s="1244" t="s">
        <v>35</v>
      </c>
      <c r="F45" s="1244"/>
      <c r="G45" s="1244"/>
      <c r="H45" s="1245"/>
      <c r="I45" s="107">
        <v>6005</v>
      </c>
      <c r="J45" s="108">
        <v>5979</v>
      </c>
      <c r="K45" s="108">
        <v>6118</v>
      </c>
      <c r="L45" s="108">
        <v>5802</v>
      </c>
      <c r="M45" s="109">
        <v>5805</v>
      </c>
    </row>
    <row r="46" spans="2:13" ht="27.75" customHeight="1" x14ac:dyDescent="0.15">
      <c r="B46" s="1240"/>
      <c r="C46" s="1241"/>
      <c r="D46" s="110"/>
      <c r="E46" s="1244" t="s">
        <v>36</v>
      </c>
      <c r="F46" s="1244"/>
      <c r="G46" s="1244"/>
      <c r="H46" s="1245"/>
      <c r="I46" s="107" t="s">
        <v>522</v>
      </c>
      <c r="J46" s="108" t="s">
        <v>522</v>
      </c>
      <c r="K46" s="108" t="s">
        <v>522</v>
      </c>
      <c r="L46" s="108" t="s">
        <v>522</v>
      </c>
      <c r="M46" s="109" t="s">
        <v>522</v>
      </c>
    </row>
    <row r="47" spans="2:13" ht="27.75" customHeight="1" x14ac:dyDescent="0.15">
      <c r="B47" s="1240"/>
      <c r="C47" s="1241"/>
      <c r="D47" s="111"/>
      <c r="E47" s="1254" t="s">
        <v>37</v>
      </c>
      <c r="F47" s="1255"/>
      <c r="G47" s="1255"/>
      <c r="H47" s="1256"/>
      <c r="I47" s="107" t="s">
        <v>522</v>
      </c>
      <c r="J47" s="108" t="s">
        <v>522</v>
      </c>
      <c r="K47" s="108" t="s">
        <v>522</v>
      </c>
      <c r="L47" s="108" t="s">
        <v>522</v>
      </c>
      <c r="M47" s="109" t="s">
        <v>522</v>
      </c>
    </row>
    <row r="48" spans="2:13" ht="27.75" customHeight="1" x14ac:dyDescent="0.15">
      <c r="B48" s="1240"/>
      <c r="C48" s="1241"/>
      <c r="D48" s="106"/>
      <c r="E48" s="1244" t="s">
        <v>38</v>
      </c>
      <c r="F48" s="1244"/>
      <c r="G48" s="1244"/>
      <c r="H48" s="1245"/>
      <c r="I48" s="107" t="s">
        <v>522</v>
      </c>
      <c r="J48" s="108" t="s">
        <v>522</v>
      </c>
      <c r="K48" s="108" t="s">
        <v>522</v>
      </c>
      <c r="L48" s="108" t="s">
        <v>522</v>
      </c>
      <c r="M48" s="109" t="s">
        <v>522</v>
      </c>
    </row>
    <row r="49" spans="2:13" ht="27.75" customHeight="1" x14ac:dyDescent="0.15">
      <c r="B49" s="1242"/>
      <c r="C49" s="1243"/>
      <c r="D49" s="106"/>
      <c r="E49" s="1244" t="s">
        <v>39</v>
      </c>
      <c r="F49" s="1244"/>
      <c r="G49" s="1244"/>
      <c r="H49" s="1245"/>
      <c r="I49" s="107" t="s">
        <v>522</v>
      </c>
      <c r="J49" s="108" t="s">
        <v>522</v>
      </c>
      <c r="K49" s="108" t="s">
        <v>522</v>
      </c>
      <c r="L49" s="108" t="s">
        <v>522</v>
      </c>
      <c r="M49" s="109" t="s">
        <v>522</v>
      </c>
    </row>
    <row r="50" spans="2:13" ht="27.75" customHeight="1" x14ac:dyDescent="0.15">
      <c r="B50" s="1238" t="s">
        <v>40</v>
      </c>
      <c r="C50" s="1239"/>
      <c r="D50" s="112"/>
      <c r="E50" s="1244" t="s">
        <v>41</v>
      </c>
      <c r="F50" s="1244"/>
      <c r="G50" s="1244"/>
      <c r="H50" s="1245"/>
      <c r="I50" s="107">
        <v>9546</v>
      </c>
      <c r="J50" s="108">
        <v>10659</v>
      </c>
      <c r="K50" s="108">
        <v>11995</v>
      </c>
      <c r="L50" s="108">
        <v>13297</v>
      </c>
      <c r="M50" s="109">
        <v>13849</v>
      </c>
    </row>
    <row r="51" spans="2:13" ht="27.75" customHeight="1" x14ac:dyDescent="0.15">
      <c r="B51" s="1240"/>
      <c r="C51" s="1241"/>
      <c r="D51" s="106"/>
      <c r="E51" s="1244" t="s">
        <v>42</v>
      </c>
      <c r="F51" s="1244"/>
      <c r="G51" s="1244"/>
      <c r="H51" s="1245"/>
      <c r="I51" s="107">
        <v>4023</v>
      </c>
      <c r="J51" s="108">
        <v>4397</v>
      </c>
      <c r="K51" s="108">
        <v>5355</v>
      </c>
      <c r="L51" s="108">
        <v>4621</v>
      </c>
      <c r="M51" s="109">
        <v>4561</v>
      </c>
    </row>
    <row r="52" spans="2:13" ht="27.75" customHeight="1" x14ac:dyDescent="0.15">
      <c r="B52" s="1242"/>
      <c r="C52" s="1243"/>
      <c r="D52" s="106"/>
      <c r="E52" s="1244" t="s">
        <v>43</v>
      </c>
      <c r="F52" s="1244"/>
      <c r="G52" s="1244"/>
      <c r="H52" s="1245"/>
      <c r="I52" s="107">
        <v>29956</v>
      </c>
      <c r="J52" s="108">
        <v>31081</v>
      </c>
      <c r="K52" s="108">
        <v>30610</v>
      </c>
      <c r="L52" s="108">
        <v>29753</v>
      </c>
      <c r="M52" s="109">
        <v>29164</v>
      </c>
    </row>
    <row r="53" spans="2:13" ht="27.75" customHeight="1" thickBot="1" x14ac:dyDescent="0.2">
      <c r="B53" s="1246" t="s">
        <v>44</v>
      </c>
      <c r="C53" s="1247"/>
      <c r="D53" s="113"/>
      <c r="E53" s="1248" t="s">
        <v>45</v>
      </c>
      <c r="F53" s="1248"/>
      <c r="G53" s="1248"/>
      <c r="H53" s="1249"/>
      <c r="I53" s="114">
        <v>679</v>
      </c>
      <c r="J53" s="115">
        <v>0</v>
      </c>
      <c r="K53" s="115">
        <v>-3042</v>
      </c>
      <c r="L53" s="115">
        <v>-4474</v>
      </c>
      <c r="M53" s="116">
        <v>-5953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CeiisprXjRttXnCaL6lyKknoL58yFnh3CYwgXS5WC0dmU9eySH/VAmZRm89QPXZ5sgl/RgI32FZLFi16j2r8Q==" saltValue="jNSgXVjQB6Nvj1vnT3JD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5" t="s">
        <v>48</v>
      </c>
      <c r="D55" s="1265"/>
      <c r="E55" s="1266"/>
      <c r="F55" s="128">
        <v>4229</v>
      </c>
      <c r="G55" s="128">
        <v>4223</v>
      </c>
      <c r="H55" s="129">
        <v>4224</v>
      </c>
    </row>
    <row r="56" spans="2:8" ht="52.5" customHeight="1" x14ac:dyDescent="0.15">
      <c r="B56" s="130"/>
      <c r="C56" s="1267" t="s">
        <v>49</v>
      </c>
      <c r="D56" s="1267"/>
      <c r="E56" s="1268"/>
      <c r="F56" s="131">
        <v>3008</v>
      </c>
      <c r="G56" s="131">
        <v>3547</v>
      </c>
      <c r="H56" s="132">
        <v>3747</v>
      </c>
    </row>
    <row r="57" spans="2:8" ht="53.25" customHeight="1" x14ac:dyDescent="0.15">
      <c r="B57" s="130"/>
      <c r="C57" s="1269" t="s">
        <v>50</v>
      </c>
      <c r="D57" s="1269"/>
      <c r="E57" s="1270"/>
      <c r="F57" s="133">
        <v>5844</v>
      </c>
      <c r="G57" s="133">
        <v>6516</v>
      </c>
      <c r="H57" s="134">
        <v>6762</v>
      </c>
    </row>
    <row r="58" spans="2:8" ht="45.75" customHeight="1" x14ac:dyDescent="0.15">
      <c r="B58" s="135"/>
      <c r="C58" s="1257" t="s">
        <v>589</v>
      </c>
      <c r="D58" s="1258"/>
      <c r="E58" s="1259"/>
      <c r="F58" s="136">
        <v>3462</v>
      </c>
      <c r="G58" s="136">
        <v>4156</v>
      </c>
      <c r="H58" s="137">
        <v>4269</v>
      </c>
    </row>
    <row r="59" spans="2:8" ht="45.75" customHeight="1" x14ac:dyDescent="0.15">
      <c r="B59" s="135"/>
      <c r="C59" s="1257" t="s">
        <v>590</v>
      </c>
      <c r="D59" s="1258"/>
      <c r="E59" s="1259"/>
      <c r="F59" s="136">
        <v>216</v>
      </c>
      <c r="G59" s="136">
        <v>215</v>
      </c>
      <c r="H59" s="137">
        <v>416</v>
      </c>
    </row>
    <row r="60" spans="2:8" ht="45.75" customHeight="1" x14ac:dyDescent="0.15">
      <c r="B60" s="135"/>
      <c r="C60" s="1257" t="s">
        <v>591</v>
      </c>
      <c r="D60" s="1258"/>
      <c r="E60" s="1259"/>
      <c r="F60" s="136">
        <v>53</v>
      </c>
      <c r="G60" s="136">
        <v>34</v>
      </c>
      <c r="H60" s="137">
        <v>37</v>
      </c>
    </row>
    <row r="61" spans="2:8" ht="45.75" customHeight="1" x14ac:dyDescent="0.15">
      <c r="B61" s="135"/>
      <c r="C61" s="1257" t="s">
        <v>592</v>
      </c>
      <c r="D61" s="1258"/>
      <c r="E61" s="1259"/>
      <c r="F61" s="136">
        <v>0</v>
      </c>
      <c r="G61" s="136">
        <v>0</v>
      </c>
      <c r="H61" s="137">
        <v>4</v>
      </c>
    </row>
    <row r="62" spans="2:8" ht="45.75" customHeight="1" thickBot="1" x14ac:dyDescent="0.2">
      <c r="B62" s="138"/>
      <c r="C62" s="1260" t="s">
        <v>593</v>
      </c>
      <c r="D62" s="1261"/>
      <c r="E62" s="1262"/>
      <c r="F62" s="139">
        <v>4</v>
      </c>
      <c r="G62" s="139">
        <v>4</v>
      </c>
      <c r="H62" s="140">
        <v>3</v>
      </c>
    </row>
    <row r="63" spans="2:8" ht="52.5" customHeight="1" thickBot="1" x14ac:dyDescent="0.2">
      <c r="B63" s="141"/>
      <c r="C63" s="1263" t="s">
        <v>51</v>
      </c>
      <c r="D63" s="1263"/>
      <c r="E63" s="1264"/>
      <c r="F63" s="142">
        <v>13082</v>
      </c>
      <c r="G63" s="142">
        <v>14286</v>
      </c>
      <c r="H63" s="143">
        <v>14732</v>
      </c>
    </row>
    <row r="64" spans="2:8" ht="15" customHeight="1" x14ac:dyDescent="0.15"/>
  </sheetData>
  <sheetProtection algorithmName="SHA-512" hashValue="vys7bqhQPyceb4XEtUPFL04ow/S3rVTM6mxdVObkeuzK7nM3iHKYRLKPKwq3XkBaJi/6w7RICKxBYLkFlO9HdQ==" saltValue="84tIXoNag3VCSQBxnYog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48633</v>
      </c>
      <c r="E3" s="162"/>
      <c r="F3" s="163">
        <v>77507</v>
      </c>
      <c r="G3" s="164"/>
      <c r="H3" s="165"/>
    </row>
    <row r="4" spans="1:8" x14ac:dyDescent="0.15">
      <c r="A4" s="166"/>
      <c r="B4" s="167"/>
      <c r="C4" s="168"/>
      <c r="D4" s="169">
        <v>30941</v>
      </c>
      <c r="E4" s="170"/>
      <c r="F4" s="171">
        <v>42788</v>
      </c>
      <c r="G4" s="172"/>
      <c r="H4" s="173"/>
    </row>
    <row r="5" spans="1:8" x14ac:dyDescent="0.15">
      <c r="A5" s="154" t="s">
        <v>556</v>
      </c>
      <c r="B5" s="159"/>
      <c r="C5" s="160"/>
      <c r="D5" s="161">
        <v>66835</v>
      </c>
      <c r="E5" s="162"/>
      <c r="F5" s="163">
        <v>67319</v>
      </c>
      <c r="G5" s="164"/>
      <c r="H5" s="165"/>
    </row>
    <row r="6" spans="1:8" x14ac:dyDescent="0.15">
      <c r="A6" s="166"/>
      <c r="B6" s="167"/>
      <c r="C6" s="168"/>
      <c r="D6" s="169">
        <v>42420</v>
      </c>
      <c r="E6" s="170"/>
      <c r="F6" s="171">
        <v>38101</v>
      </c>
      <c r="G6" s="172"/>
      <c r="H6" s="173"/>
    </row>
    <row r="7" spans="1:8" x14ac:dyDescent="0.15">
      <c r="A7" s="154" t="s">
        <v>557</v>
      </c>
      <c r="B7" s="159"/>
      <c r="C7" s="160"/>
      <c r="D7" s="161">
        <v>30823</v>
      </c>
      <c r="E7" s="162"/>
      <c r="F7" s="163">
        <v>70615</v>
      </c>
      <c r="G7" s="164"/>
      <c r="H7" s="165"/>
    </row>
    <row r="8" spans="1:8" x14ac:dyDescent="0.15">
      <c r="A8" s="166"/>
      <c r="B8" s="167"/>
      <c r="C8" s="168"/>
      <c r="D8" s="169">
        <v>21264</v>
      </c>
      <c r="E8" s="170"/>
      <c r="F8" s="171">
        <v>37382</v>
      </c>
      <c r="G8" s="172"/>
      <c r="H8" s="173"/>
    </row>
    <row r="9" spans="1:8" x14ac:dyDescent="0.15">
      <c r="A9" s="154" t="s">
        <v>558</v>
      </c>
      <c r="B9" s="159"/>
      <c r="C9" s="160"/>
      <c r="D9" s="161">
        <v>29306</v>
      </c>
      <c r="E9" s="162"/>
      <c r="F9" s="163">
        <v>69185</v>
      </c>
      <c r="G9" s="164"/>
      <c r="H9" s="165"/>
    </row>
    <row r="10" spans="1:8" x14ac:dyDescent="0.15">
      <c r="A10" s="166"/>
      <c r="B10" s="167"/>
      <c r="C10" s="168"/>
      <c r="D10" s="169">
        <v>13894</v>
      </c>
      <c r="E10" s="170"/>
      <c r="F10" s="171">
        <v>38519</v>
      </c>
      <c r="G10" s="172"/>
      <c r="H10" s="173"/>
    </row>
    <row r="11" spans="1:8" x14ac:dyDescent="0.15">
      <c r="A11" s="154" t="s">
        <v>559</v>
      </c>
      <c r="B11" s="159"/>
      <c r="C11" s="160"/>
      <c r="D11" s="161">
        <v>28488</v>
      </c>
      <c r="E11" s="162"/>
      <c r="F11" s="163">
        <v>70166</v>
      </c>
      <c r="G11" s="164"/>
      <c r="H11" s="165"/>
    </row>
    <row r="12" spans="1:8" x14ac:dyDescent="0.15">
      <c r="A12" s="166"/>
      <c r="B12" s="167"/>
      <c r="C12" s="174"/>
      <c r="D12" s="169">
        <v>18309</v>
      </c>
      <c r="E12" s="170"/>
      <c r="F12" s="171">
        <v>36115</v>
      </c>
      <c r="G12" s="172"/>
      <c r="H12" s="173"/>
    </row>
    <row r="13" spans="1:8" x14ac:dyDescent="0.15">
      <c r="A13" s="154"/>
      <c r="B13" s="159"/>
      <c r="C13" s="175"/>
      <c r="D13" s="176">
        <v>40817</v>
      </c>
      <c r="E13" s="177"/>
      <c r="F13" s="178">
        <v>70958</v>
      </c>
      <c r="G13" s="179"/>
      <c r="H13" s="165"/>
    </row>
    <row r="14" spans="1:8" x14ac:dyDescent="0.15">
      <c r="A14" s="166"/>
      <c r="B14" s="167"/>
      <c r="C14" s="168"/>
      <c r="D14" s="169">
        <v>25366</v>
      </c>
      <c r="E14" s="170"/>
      <c r="F14" s="171">
        <v>38581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13.96</v>
      </c>
      <c r="C19" s="180">
        <f>ROUND(VALUE(SUBSTITUTE(実質収支比率等に係る経年分析!G$48,"▲","-")),2)</f>
        <v>16.16</v>
      </c>
      <c r="D19" s="180">
        <f>ROUND(VALUE(SUBSTITUTE(実質収支比率等に係る経年分析!H$48,"▲","-")),2)</f>
        <v>12.34</v>
      </c>
      <c r="E19" s="180">
        <f>ROUND(VALUE(SUBSTITUTE(実質収支比率等に係る経年分析!I$48,"▲","-")),2)</f>
        <v>10.23</v>
      </c>
      <c r="F19" s="180">
        <f>ROUND(VALUE(SUBSTITUTE(実質収支比率等に係る経年分析!J$48,"▲","-")),2)</f>
        <v>7.34</v>
      </c>
    </row>
    <row r="20" spans="1:11" x14ac:dyDescent="0.15">
      <c r="A20" s="180" t="s">
        <v>55</v>
      </c>
      <c r="B20" s="180">
        <f>ROUND(VALUE(SUBSTITUTE(実質収支比率等に係る経年分析!F$47,"▲","-")),2)</f>
        <v>25.03</v>
      </c>
      <c r="C20" s="180">
        <f>ROUND(VALUE(SUBSTITUTE(実質収支比率等に係る経年分析!G$47,"▲","-")),2)</f>
        <v>24.78</v>
      </c>
      <c r="D20" s="180">
        <f>ROUND(VALUE(SUBSTITUTE(実質収支比率等に係る経年分析!H$47,"▲","-")),2)</f>
        <v>24.63</v>
      </c>
      <c r="E20" s="180">
        <f>ROUND(VALUE(SUBSTITUTE(実質収支比率等に係る経年分析!I$47,"▲","-")),2)</f>
        <v>24.27</v>
      </c>
      <c r="F20" s="180">
        <f>ROUND(VALUE(SUBSTITUTE(実質収支比率等に係る経年分析!J$47,"▲","-")),2)</f>
        <v>24.53</v>
      </c>
    </row>
    <row r="21" spans="1:11" x14ac:dyDescent="0.15">
      <c r="A21" s="180" t="s">
        <v>56</v>
      </c>
      <c r="B21" s="180">
        <f>IF(ISNUMBER(VALUE(SUBSTITUTE(実質収支比率等に係る経年分析!F$49,"▲","-"))),ROUND(VALUE(SUBSTITUTE(実質収支比率等に係る経年分析!F$49,"▲","-")),2),NA())</f>
        <v>4.58</v>
      </c>
      <c r="C21" s="180">
        <f>IF(ISNUMBER(VALUE(SUBSTITUTE(実質収支比率等に係る経年分析!G$49,"▲","-"))),ROUND(VALUE(SUBSTITUTE(実質収支比率等に係る経年分析!G$49,"▲","-")),2),NA())</f>
        <v>2.35</v>
      </c>
      <c r="D21" s="180">
        <f>IF(ISNUMBER(VALUE(SUBSTITUTE(実質収支比率等に係る経年分析!H$49,"▲","-"))),ROUND(VALUE(SUBSTITUTE(実質収支比率等に係る経年分析!H$49,"▲","-")),2),NA())</f>
        <v>-2.3199999999999998</v>
      </c>
      <c r="E21" s="180">
        <f>IF(ISNUMBER(VALUE(SUBSTITUTE(実質収支比率等に係る経年分析!I$49,"▲","-"))),ROUND(VALUE(SUBSTITUTE(実質収支比率等に係る経年分析!I$49,"▲","-")),2),NA())</f>
        <v>-1.99</v>
      </c>
      <c r="F21" s="180">
        <f>IF(ISNUMBER(VALUE(SUBSTITUTE(実質収支比率等に係る経年分析!J$49,"▲","-"))),ROUND(VALUE(SUBSTITUTE(実質収支比率等に係る経年分析!J$49,"▲","-")),2),NA())</f>
        <v>-2.99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住宅資金貸付事業特別会計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1.1499999999999999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7.34</v>
      </c>
    </row>
    <row r="36" spans="1:16" x14ac:dyDescent="0.15">
      <c r="A36" s="181" t="str">
        <f>IF(連結実質赤字比率に係る赤字・黒字の構成分析!C$34="",NA(),連結実質赤字比率に係る赤字・黒字の構成分析!C$34)</f>
        <v>介護保険特別会計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0.57999999999999996</v>
      </c>
      <c r="J36" s="181">
        <f>IF(ROUND(VALUE(SUBSTITUTE(連結実質赤字比率に係る赤字・黒字の構成分析!J$34,"▲", "-")), 2) &lt; 0, ABS(ROUND(VALUE(SUBSTITUTE(連結実質赤字比率に係る赤字・黒字の構成分析!J$34,"▲", "-")), 2)), NA())</f>
        <v>0.16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2989</v>
      </c>
      <c r="E42" s="182"/>
      <c r="F42" s="182"/>
      <c r="G42" s="182">
        <f>'実質公債費比率（分子）の構造'!L$52</f>
        <v>3277</v>
      </c>
      <c r="H42" s="182"/>
      <c r="I42" s="182"/>
      <c r="J42" s="182">
        <f>'実質公債費比率（分子）の構造'!M$52</f>
        <v>3459</v>
      </c>
      <c r="K42" s="182"/>
      <c r="L42" s="182"/>
      <c r="M42" s="182">
        <f>'実質公債費比率（分子）の構造'!N$52</f>
        <v>3468</v>
      </c>
      <c r="N42" s="182"/>
      <c r="O42" s="182"/>
      <c r="P42" s="182">
        <f>'実質公債費比率（分子）の構造'!O$52</f>
        <v>3442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131</v>
      </c>
      <c r="C44" s="182"/>
      <c r="D44" s="182"/>
      <c r="E44" s="182">
        <f>'実質公債費比率（分子）の構造'!L$50</f>
        <v>107</v>
      </c>
      <c r="F44" s="182"/>
      <c r="G44" s="182"/>
      <c r="H44" s="182">
        <f>'実質公債費比率（分子）の構造'!M$50</f>
        <v>74</v>
      </c>
      <c r="I44" s="182"/>
      <c r="J44" s="182"/>
      <c r="K44" s="182">
        <f>'実質公債費比率（分子）の構造'!N$50</f>
        <v>69</v>
      </c>
      <c r="L44" s="182"/>
      <c r="M44" s="182"/>
      <c r="N44" s="182">
        <f>'実質公債費比率（分子）の構造'!O$50</f>
        <v>59</v>
      </c>
      <c r="O44" s="182"/>
      <c r="P44" s="182"/>
    </row>
    <row r="45" spans="1:16" x14ac:dyDescent="0.15">
      <c r="A45" s="182" t="s">
        <v>66</v>
      </c>
      <c r="B45" s="182">
        <f>'実質公債費比率（分子）の構造'!K$49</f>
        <v>247</v>
      </c>
      <c r="C45" s="182"/>
      <c r="D45" s="182"/>
      <c r="E45" s="182">
        <f>'実質公債費比率（分子）の構造'!L$49</f>
        <v>274</v>
      </c>
      <c r="F45" s="182"/>
      <c r="G45" s="182"/>
      <c r="H45" s="182">
        <f>'実質公債費比率（分子）の構造'!M$49</f>
        <v>286</v>
      </c>
      <c r="I45" s="182"/>
      <c r="J45" s="182"/>
      <c r="K45" s="182">
        <f>'実質公債費比率（分子）の構造'!N$49</f>
        <v>312</v>
      </c>
      <c r="L45" s="182"/>
      <c r="M45" s="182"/>
      <c r="N45" s="182">
        <f>'実質公債費比率（分子）の構造'!O$49</f>
        <v>293</v>
      </c>
      <c r="O45" s="182"/>
      <c r="P45" s="182"/>
    </row>
    <row r="46" spans="1:16" x14ac:dyDescent="0.15">
      <c r="A46" s="182" t="s">
        <v>67</v>
      </c>
      <c r="B46" s="182">
        <f>'実質公債費比率（分子）の構造'!K$48</f>
        <v>640</v>
      </c>
      <c r="C46" s="182"/>
      <c r="D46" s="182"/>
      <c r="E46" s="182">
        <f>'実質公債費比率（分子）の構造'!L$48</f>
        <v>506</v>
      </c>
      <c r="F46" s="182"/>
      <c r="G46" s="182"/>
      <c r="H46" s="182">
        <f>'実質公債費比率（分子）の構造'!M$48</f>
        <v>473</v>
      </c>
      <c r="I46" s="182"/>
      <c r="J46" s="182"/>
      <c r="K46" s="182">
        <f>'実質公債費比率（分子）の構造'!N$48</f>
        <v>439</v>
      </c>
      <c r="L46" s="182"/>
      <c r="M46" s="182"/>
      <c r="N46" s="182">
        <f>'実質公債費比率（分子）の構造'!O$48</f>
        <v>489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2672</v>
      </c>
      <c r="C49" s="182"/>
      <c r="D49" s="182"/>
      <c r="E49" s="182">
        <f>'実質公債費比率（分子）の構造'!L$45</f>
        <v>2977</v>
      </c>
      <c r="F49" s="182"/>
      <c r="G49" s="182"/>
      <c r="H49" s="182">
        <f>'実質公債費比率（分子）の構造'!M$45</f>
        <v>3177</v>
      </c>
      <c r="I49" s="182"/>
      <c r="J49" s="182"/>
      <c r="K49" s="182">
        <f>'実質公債費比率（分子）の構造'!N$45</f>
        <v>3141</v>
      </c>
      <c r="L49" s="182"/>
      <c r="M49" s="182"/>
      <c r="N49" s="182">
        <f>'実質公債費比率（分子）の構造'!O$45</f>
        <v>3190</v>
      </c>
      <c r="O49" s="182"/>
      <c r="P49" s="182"/>
    </row>
    <row r="50" spans="1:16" x14ac:dyDescent="0.15">
      <c r="A50" s="182" t="s">
        <v>71</v>
      </c>
      <c r="B50" s="182" t="e">
        <f>NA()</f>
        <v>#N/A</v>
      </c>
      <c r="C50" s="182">
        <f>IF(ISNUMBER('実質公債費比率（分子）の構造'!K$53),'実質公債費比率（分子）の構造'!K$53,NA())</f>
        <v>701</v>
      </c>
      <c r="D50" s="182" t="e">
        <f>NA()</f>
        <v>#N/A</v>
      </c>
      <c r="E50" s="182" t="e">
        <f>NA()</f>
        <v>#N/A</v>
      </c>
      <c r="F50" s="182">
        <f>IF(ISNUMBER('実質公債費比率（分子）の構造'!L$53),'実質公債費比率（分子）の構造'!L$53,NA())</f>
        <v>587</v>
      </c>
      <c r="G50" s="182" t="e">
        <f>NA()</f>
        <v>#N/A</v>
      </c>
      <c r="H50" s="182" t="e">
        <f>NA()</f>
        <v>#N/A</v>
      </c>
      <c r="I50" s="182">
        <f>IF(ISNUMBER('実質公債費比率（分子）の構造'!M$53),'実質公債費比率（分子）の構造'!M$53,NA())</f>
        <v>551</v>
      </c>
      <c r="J50" s="182" t="e">
        <f>NA()</f>
        <v>#N/A</v>
      </c>
      <c r="K50" s="182" t="e">
        <f>NA()</f>
        <v>#N/A</v>
      </c>
      <c r="L50" s="182">
        <f>IF(ISNUMBER('実質公債費比率（分子）の構造'!N$53),'実質公債費比率（分子）の構造'!N$53,NA())</f>
        <v>493</v>
      </c>
      <c r="M50" s="182" t="e">
        <f>NA()</f>
        <v>#N/A</v>
      </c>
      <c r="N50" s="182" t="e">
        <f>NA()</f>
        <v>#N/A</v>
      </c>
      <c r="O50" s="182">
        <f>IF(ISNUMBER('実質公債費比率（分子）の構造'!O$53),'実質公債費比率（分子）の構造'!O$53,NA())</f>
        <v>589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29956</v>
      </c>
      <c r="E56" s="181"/>
      <c r="F56" s="181"/>
      <c r="G56" s="181">
        <f>'将来負担比率（分子）の構造'!J$52</f>
        <v>31081</v>
      </c>
      <c r="H56" s="181"/>
      <c r="I56" s="181"/>
      <c r="J56" s="181">
        <f>'将来負担比率（分子）の構造'!K$52</f>
        <v>30610</v>
      </c>
      <c r="K56" s="181"/>
      <c r="L56" s="181"/>
      <c r="M56" s="181">
        <f>'将来負担比率（分子）の構造'!L$52</f>
        <v>29753</v>
      </c>
      <c r="N56" s="181"/>
      <c r="O56" s="181"/>
      <c r="P56" s="181">
        <f>'将来負担比率（分子）の構造'!M$52</f>
        <v>29164</v>
      </c>
    </row>
    <row r="57" spans="1:16" x14ac:dyDescent="0.15">
      <c r="A57" s="181" t="s">
        <v>42</v>
      </c>
      <c r="B57" s="181"/>
      <c r="C57" s="181"/>
      <c r="D57" s="181">
        <f>'将来負担比率（分子）の構造'!I$51</f>
        <v>4023</v>
      </c>
      <c r="E57" s="181"/>
      <c r="F57" s="181"/>
      <c r="G57" s="181">
        <f>'将来負担比率（分子）の構造'!J$51</f>
        <v>4397</v>
      </c>
      <c r="H57" s="181"/>
      <c r="I57" s="181"/>
      <c r="J57" s="181">
        <f>'将来負担比率（分子）の構造'!K$51</f>
        <v>5355</v>
      </c>
      <c r="K57" s="181"/>
      <c r="L57" s="181"/>
      <c r="M57" s="181">
        <f>'将来負担比率（分子）の構造'!L$51</f>
        <v>4621</v>
      </c>
      <c r="N57" s="181"/>
      <c r="O57" s="181"/>
      <c r="P57" s="181">
        <f>'将来負担比率（分子）の構造'!M$51</f>
        <v>4561</v>
      </c>
    </row>
    <row r="58" spans="1:16" x14ac:dyDescent="0.15">
      <c r="A58" s="181" t="s">
        <v>41</v>
      </c>
      <c r="B58" s="181"/>
      <c r="C58" s="181"/>
      <c r="D58" s="181">
        <f>'将来負担比率（分子）の構造'!I$50</f>
        <v>9546</v>
      </c>
      <c r="E58" s="181"/>
      <c r="F58" s="181"/>
      <c r="G58" s="181">
        <f>'将来負担比率（分子）の構造'!J$50</f>
        <v>10659</v>
      </c>
      <c r="H58" s="181"/>
      <c r="I58" s="181"/>
      <c r="J58" s="181">
        <f>'将来負担比率（分子）の構造'!K$50</f>
        <v>11995</v>
      </c>
      <c r="K58" s="181"/>
      <c r="L58" s="181"/>
      <c r="M58" s="181">
        <f>'将来負担比率（分子）の構造'!L$50</f>
        <v>13297</v>
      </c>
      <c r="N58" s="181"/>
      <c r="O58" s="181"/>
      <c r="P58" s="181">
        <f>'将来負担比率（分子）の構造'!M$50</f>
        <v>13849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6005</v>
      </c>
      <c r="C62" s="181"/>
      <c r="D62" s="181"/>
      <c r="E62" s="181">
        <f>'将来負担比率（分子）の構造'!J$45</f>
        <v>5979</v>
      </c>
      <c r="F62" s="181"/>
      <c r="G62" s="181"/>
      <c r="H62" s="181">
        <f>'将来負担比率（分子）の構造'!K$45</f>
        <v>6118</v>
      </c>
      <c r="I62" s="181"/>
      <c r="J62" s="181"/>
      <c r="K62" s="181">
        <f>'将来負担比率（分子）の構造'!L$45</f>
        <v>5802</v>
      </c>
      <c r="L62" s="181"/>
      <c r="M62" s="181"/>
      <c r="N62" s="181">
        <f>'将来負担比率（分子）の構造'!M$45</f>
        <v>5805</v>
      </c>
      <c r="O62" s="181"/>
      <c r="P62" s="181"/>
    </row>
    <row r="63" spans="1:16" x14ac:dyDescent="0.15">
      <c r="A63" s="181" t="s">
        <v>34</v>
      </c>
      <c r="B63" s="181">
        <f>'将来負担比率（分子）の構造'!I$44</f>
        <v>1725</v>
      </c>
      <c r="C63" s="181"/>
      <c r="D63" s="181"/>
      <c r="E63" s="181">
        <f>'将来負担比率（分子）の構造'!J$44</f>
        <v>1820</v>
      </c>
      <c r="F63" s="181"/>
      <c r="G63" s="181"/>
      <c r="H63" s="181">
        <f>'将来負担比率（分子）の構造'!K$44</f>
        <v>1631</v>
      </c>
      <c r="I63" s="181"/>
      <c r="J63" s="181"/>
      <c r="K63" s="181">
        <f>'将来負担比率（分子）の構造'!L$44</f>
        <v>1513</v>
      </c>
      <c r="L63" s="181"/>
      <c r="M63" s="181"/>
      <c r="N63" s="181">
        <f>'将来負担比率（分子）の構造'!M$44</f>
        <v>1255</v>
      </c>
      <c r="O63" s="181"/>
      <c r="P63" s="181"/>
    </row>
    <row r="64" spans="1:16" x14ac:dyDescent="0.15">
      <c r="A64" s="181" t="s">
        <v>33</v>
      </c>
      <c r="B64" s="181">
        <f>'将来負担比率（分子）の構造'!I$43</f>
        <v>6041</v>
      </c>
      <c r="C64" s="181"/>
      <c r="D64" s="181"/>
      <c r="E64" s="181">
        <f>'将来負担比率（分子）の構造'!J$43</f>
        <v>6453</v>
      </c>
      <c r="F64" s="181"/>
      <c r="G64" s="181"/>
      <c r="H64" s="181">
        <f>'将来負担比率（分子）の構造'!K$43</f>
        <v>6423</v>
      </c>
      <c r="I64" s="181"/>
      <c r="J64" s="181"/>
      <c r="K64" s="181">
        <f>'将来負担比率（分子）の構造'!L$43</f>
        <v>6092</v>
      </c>
      <c r="L64" s="181"/>
      <c r="M64" s="181"/>
      <c r="N64" s="181">
        <f>'将来負担比率（分子）の構造'!M$43</f>
        <v>5898</v>
      </c>
      <c r="O64" s="181"/>
      <c r="P64" s="181"/>
    </row>
    <row r="65" spans="1:16" x14ac:dyDescent="0.15">
      <c r="A65" s="181" t="s">
        <v>32</v>
      </c>
      <c r="B65" s="181">
        <f>'将来負担比率（分子）の構造'!I$42</f>
        <v>428</v>
      </c>
      <c r="C65" s="181"/>
      <c r="D65" s="181"/>
      <c r="E65" s="181">
        <f>'将来負担比率（分子）の構造'!J$42</f>
        <v>327</v>
      </c>
      <c r="F65" s="181"/>
      <c r="G65" s="181"/>
      <c r="H65" s="181">
        <f>'将来負担比率（分子）の構造'!K$42</f>
        <v>255</v>
      </c>
      <c r="I65" s="181"/>
      <c r="J65" s="181"/>
      <c r="K65" s="181">
        <f>'将来負担比率（分子）の構造'!L$42</f>
        <v>190</v>
      </c>
      <c r="L65" s="181"/>
      <c r="M65" s="181"/>
      <c r="N65" s="181">
        <f>'将来負担比率（分子）の構造'!M$42</f>
        <v>133</v>
      </c>
      <c r="O65" s="181"/>
      <c r="P65" s="181"/>
    </row>
    <row r="66" spans="1:16" x14ac:dyDescent="0.15">
      <c r="A66" s="181" t="s">
        <v>31</v>
      </c>
      <c r="B66" s="181">
        <f>'将来負担比率（分子）の構造'!I$41</f>
        <v>30004</v>
      </c>
      <c r="C66" s="181"/>
      <c r="D66" s="181"/>
      <c r="E66" s="181">
        <f>'将来負担比率（分子）の構造'!J$41</f>
        <v>31557</v>
      </c>
      <c r="F66" s="181"/>
      <c r="G66" s="181"/>
      <c r="H66" s="181">
        <f>'将来負担比率（分子）の構造'!K$41</f>
        <v>30492</v>
      </c>
      <c r="I66" s="181"/>
      <c r="J66" s="181"/>
      <c r="K66" s="181">
        <f>'将来負担比率（分子）の構造'!L$41</f>
        <v>29600</v>
      </c>
      <c r="L66" s="181"/>
      <c r="M66" s="181"/>
      <c r="N66" s="181">
        <f>'将来負担比率（分子）の構造'!M$41</f>
        <v>28528</v>
      </c>
      <c r="O66" s="181"/>
      <c r="P66" s="181"/>
    </row>
    <row r="67" spans="1:16" x14ac:dyDescent="0.15">
      <c r="A67" s="181" t="s">
        <v>75</v>
      </c>
      <c r="B67" s="181" t="e">
        <f>NA()</f>
        <v>#N/A</v>
      </c>
      <c r="C67" s="181">
        <f>IF(ISNUMBER('将来負担比率（分子）の構造'!I$53), IF('将来負担比率（分子）の構造'!I$53 &lt; 0, 0, '将来負担比率（分子）の構造'!I$53), NA())</f>
        <v>679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4229</v>
      </c>
      <c r="C72" s="185">
        <f>基金残高に係る経年分析!G55</f>
        <v>4223</v>
      </c>
      <c r="D72" s="185">
        <f>基金残高に係る経年分析!H55</f>
        <v>4224</v>
      </c>
    </row>
    <row r="73" spans="1:16" x14ac:dyDescent="0.15">
      <c r="A73" s="184" t="s">
        <v>78</v>
      </c>
      <c r="B73" s="185">
        <f>基金残高に係る経年分析!F56</f>
        <v>3008</v>
      </c>
      <c r="C73" s="185">
        <f>基金残高に係る経年分析!G56</f>
        <v>3547</v>
      </c>
      <c r="D73" s="185">
        <f>基金残高に係る経年分析!H56</f>
        <v>3747</v>
      </c>
    </row>
    <row r="74" spans="1:16" x14ac:dyDescent="0.15">
      <c r="A74" s="184" t="s">
        <v>79</v>
      </c>
      <c r="B74" s="185">
        <f>基金残高に係る経年分析!F57</f>
        <v>5844</v>
      </c>
      <c r="C74" s="185">
        <f>基金残高に係る経年分析!G57</f>
        <v>6516</v>
      </c>
      <c r="D74" s="185">
        <f>基金残高に係る経年分析!H57</f>
        <v>6762</v>
      </c>
    </row>
  </sheetData>
  <sheetProtection algorithmName="SHA-512" hashValue="ffLZywHqLCd0GuUqzVFX2MrPyuLyitbiRkaHZPKLxrz3Bce6Slo1y0UaHWymY0WhqiIqlOrYx4XD7lCUTVi8kA==" saltValue="ZuhJGWSUj6s9Nw/wonYI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230</v>
      </c>
      <c r="C5" s="707"/>
      <c r="D5" s="707"/>
      <c r="E5" s="707"/>
      <c r="F5" s="707"/>
      <c r="G5" s="707"/>
      <c r="H5" s="707"/>
      <c r="I5" s="707"/>
      <c r="J5" s="707"/>
      <c r="K5" s="707"/>
      <c r="L5" s="707"/>
      <c r="M5" s="707"/>
      <c r="N5" s="707"/>
      <c r="O5" s="707"/>
      <c r="P5" s="707"/>
      <c r="Q5" s="708"/>
      <c r="R5" s="695">
        <v>11465085</v>
      </c>
      <c r="S5" s="696"/>
      <c r="T5" s="696"/>
      <c r="U5" s="696"/>
      <c r="V5" s="696"/>
      <c r="W5" s="696"/>
      <c r="X5" s="696"/>
      <c r="Y5" s="739"/>
      <c r="Z5" s="757">
        <v>38.4</v>
      </c>
      <c r="AA5" s="757"/>
      <c r="AB5" s="757"/>
      <c r="AC5" s="757"/>
      <c r="AD5" s="758">
        <v>10781246</v>
      </c>
      <c r="AE5" s="758"/>
      <c r="AF5" s="758"/>
      <c r="AG5" s="758"/>
      <c r="AH5" s="758"/>
      <c r="AI5" s="758"/>
      <c r="AJ5" s="758"/>
      <c r="AK5" s="758"/>
      <c r="AL5" s="740">
        <v>65.7</v>
      </c>
      <c r="AM5" s="711"/>
      <c r="AN5" s="711"/>
      <c r="AO5" s="741"/>
      <c r="AP5" s="706" t="s">
        <v>231</v>
      </c>
      <c r="AQ5" s="707"/>
      <c r="AR5" s="707"/>
      <c r="AS5" s="707"/>
      <c r="AT5" s="707"/>
      <c r="AU5" s="707"/>
      <c r="AV5" s="707"/>
      <c r="AW5" s="707"/>
      <c r="AX5" s="707"/>
      <c r="AY5" s="707"/>
      <c r="AZ5" s="707"/>
      <c r="BA5" s="707"/>
      <c r="BB5" s="707"/>
      <c r="BC5" s="707"/>
      <c r="BD5" s="707"/>
      <c r="BE5" s="707"/>
      <c r="BF5" s="708"/>
      <c r="BG5" s="640">
        <v>10781246</v>
      </c>
      <c r="BH5" s="641"/>
      <c r="BI5" s="641"/>
      <c r="BJ5" s="641"/>
      <c r="BK5" s="641"/>
      <c r="BL5" s="641"/>
      <c r="BM5" s="641"/>
      <c r="BN5" s="642"/>
      <c r="BO5" s="677">
        <v>94</v>
      </c>
      <c r="BP5" s="677"/>
      <c r="BQ5" s="677"/>
      <c r="BR5" s="677"/>
      <c r="BS5" s="678" t="s">
        <v>140</v>
      </c>
      <c r="BT5" s="678"/>
      <c r="BU5" s="678"/>
      <c r="BV5" s="678"/>
      <c r="BW5" s="678"/>
      <c r="BX5" s="678"/>
      <c r="BY5" s="678"/>
      <c r="BZ5" s="678"/>
      <c r="CA5" s="678"/>
      <c r="CB5" s="737"/>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15">
      <c r="B6" s="637" t="s">
        <v>235</v>
      </c>
      <c r="C6" s="638"/>
      <c r="D6" s="638"/>
      <c r="E6" s="638"/>
      <c r="F6" s="638"/>
      <c r="G6" s="638"/>
      <c r="H6" s="638"/>
      <c r="I6" s="638"/>
      <c r="J6" s="638"/>
      <c r="K6" s="638"/>
      <c r="L6" s="638"/>
      <c r="M6" s="638"/>
      <c r="N6" s="638"/>
      <c r="O6" s="638"/>
      <c r="P6" s="638"/>
      <c r="Q6" s="639"/>
      <c r="R6" s="640">
        <v>275661</v>
      </c>
      <c r="S6" s="641"/>
      <c r="T6" s="641"/>
      <c r="U6" s="641"/>
      <c r="V6" s="641"/>
      <c r="W6" s="641"/>
      <c r="X6" s="641"/>
      <c r="Y6" s="642"/>
      <c r="Z6" s="677">
        <v>0.9</v>
      </c>
      <c r="AA6" s="677"/>
      <c r="AB6" s="677"/>
      <c r="AC6" s="677"/>
      <c r="AD6" s="678">
        <v>275661</v>
      </c>
      <c r="AE6" s="678"/>
      <c r="AF6" s="678"/>
      <c r="AG6" s="678"/>
      <c r="AH6" s="678"/>
      <c r="AI6" s="678"/>
      <c r="AJ6" s="678"/>
      <c r="AK6" s="678"/>
      <c r="AL6" s="643">
        <v>1.7</v>
      </c>
      <c r="AM6" s="644"/>
      <c r="AN6" s="644"/>
      <c r="AO6" s="679"/>
      <c r="AP6" s="637" t="s">
        <v>236</v>
      </c>
      <c r="AQ6" s="638"/>
      <c r="AR6" s="638"/>
      <c r="AS6" s="638"/>
      <c r="AT6" s="638"/>
      <c r="AU6" s="638"/>
      <c r="AV6" s="638"/>
      <c r="AW6" s="638"/>
      <c r="AX6" s="638"/>
      <c r="AY6" s="638"/>
      <c r="AZ6" s="638"/>
      <c r="BA6" s="638"/>
      <c r="BB6" s="638"/>
      <c r="BC6" s="638"/>
      <c r="BD6" s="638"/>
      <c r="BE6" s="638"/>
      <c r="BF6" s="639"/>
      <c r="BG6" s="640">
        <v>10781246</v>
      </c>
      <c r="BH6" s="641"/>
      <c r="BI6" s="641"/>
      <c r="BJ6" s="641"/>
      <c r="BK6" s="641"/>
      <c r="BL6" s="641"/>
      <c r="BM6" s="641"/>
      <c r="BN6" s="642"/>
      <c r="BO6" s="677">
        <v>94</v>
      </c>
      <c r="BP6" s="677"/>
      <c r="BQ6" s="677"/>
      <c r="BR6" s="677"/>
      <c r="BS6" s="678" t="s">
        <v>237</v>
      </c>
      <c r="BT6" s="678"/>
      <c r="BU6" s="678"/>
      <c r="BV6" s="678"/>
      <c r="BW6" s="678"/>
      <c r="BX6" s="678"/>
      <c r="BY6" s="678"/>
      <c r="BZ6" s="678"/>
      <c r="CA6" s="678"/>
      <c r="CB6" s="737"/>
      <c r="CD6" s="698" t="s">
        <v>238</v>
      </c>
      <c r="CE6" s="699"/>
      <c r="CF6" s="699"/>
      <c r="CG6" s="699"/>
      <c r="CH6" s="699"/>
      <c r="CI6" s="699"/>
      <c r="CJ6" s="699"/>
      <c r="CK6" s="699"/>
      <c r="CL6" s="699"/>
      <c r="CM6" s="699"/>
      <c r="CN6" s="699"/>
      <c r="CO6" s="699"/>
      <c r="CP6" s="699"/>
      <c r="CQ6" s="700"/>
      <c r="CR6" s="640">
        <v>229735</v>
      </c>
      <c r="CS6" s="641"/>
      <c r="CT6" s="641"/>
      <c r="CU6" s="641"/>
      <c r="CV6" s="641"/>
      <c r="CW6" s="641"/>
      <c r="CX6" s="641"/>
      <c r="CY6" s="642"/>
      <c r="CZ6" s="740">
        <v>0.8</v>
      </c>
      <c r="DA6" s="711"/>
      <c r="DB6" s="711"/>
      <c r="DC6" s="743"/>
      <c r="DD6" s="646" t="s">
        <v>140</v>
      </c>
      <c r="DE6" s="641"/>
      <c r="DF6" s="641"/>
      <c r="DG6" s="641"/>
      <c r="DH6" s="641"/>
      <c r="DI6" s="641"/>
      <c r="DJ6" s="641"/>
      <c r="DK6" s="641"/>
      <c r="DL6" s="641"/>
      <c r="DM6" s="641"/>
      <c r="DN6" s="641"/>
      <c r="DO6" s="641"/>
      <c r="DP6" s="642"/>
      <c r="DQ6" s="646">
        <v>229594</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7213</v>
      </c>
      <c r="S7" s="641"/>
      <c r="T7" s="641"/>
      <c r="U7" s="641"/>
      <c r="V7" s="641"/>
      <c r="W7" s="641"/>
      <c r="X7" s="641"/>
      <c r="Y7" s="642"/>
      <c r="Z7" s="677">
        <v>0</v>
      </c>
      <c r="AA7" s="677"/>
      <c r="AB7" s="677"/>
      <c r="AC7" s="677"/>
      <c r="AD7" s="678">
        <v>7213</v>
      </c>
      <c r="AE7" s="678"/>
      <c r="AF7" s="678"/>
      <c r="AG7" s="678"/>
      <c r="AH7" s="678"/>
      <c r="AI7" s="678"/>
      <c r="AJ7" s="678"/>
      <c r="AK7" s="678"/>
      <c r="AL7" s="643">
        <v>0</v>
      </c>
      <c r="AM7" s="644"/>
      <c r="AN7" s="644"/>
      <c r="AO7" s="679"/>
      <c r="AP7" s="637" t="s">
        <v>240</v>
      </c>
      <c r="AQ7" s="638"/>
      <c r="AR7" s="638"/>
      <c r="AS7" s="638"/>
      <c r="AT7" s="638"/>
      <c r="AU7" s="638"/>
      <c r="AV7" s="638"/>
      <c r="AW7" s="638"/>
      <c r="AX7" s="638"/>
      <c r="AY7" s="638"/>
      <c r="AZ7" s="638"/>
      <c r="BA7" s="638"/>
      <c r="BB7" s="638"/>
      <c r="BC7" s="638"/>
      <c r="BD7" s="638"/>
      <c r="BE7" s="638"/>
      <c r="BF7" s="639"/>
      <c r="BG7" s="640">
        <v>4896449</v>
      </c>
      <c r="BH7" s="641"/>
      <c r="BI7" s="641"/>
      <c r="BJ7" s="641"/>
      <c r="BK7" s="641"/>
      <c r="BL7" s="641"/>
      <c r="BM7" s="641"/>
      <c r="BN7" s="642"/>
      <c r="BO7" s="677">
        <v>42.7</v>
      </c>
      <c r="BP7" s="677"/>
      <c r="BQ7" s="677"/>
      <c r="BR7" s="677"/>
      <c r="BS7" s="678" t="s">
        <v>237</v>
      </c>
      <c r="BT7" s="678"/>
      <c r="BU7" s="678"/>
      <c r="BV7" s="678"/>
      <c r="BW7" s="678"/>
      <c r="BX7" s="678"/>
      <c r="BY7" s="678"/>
      <c r="BZ7" s="678"/>
      <c r="CA7" s="678"/>
      <c r="CB7" s="737"/>
      <c r="CD7" s="673" t="s">
        <v>241</v>
      </c>
      <c r="CE7" s="674"/>
      <c r="CF7" s="674"/>
      <c r="CG7" s="674"/>
      <c r="CH7" s="674"/>
      <c r="CI7" s="674"/>
      <c r="CJ7" s="674"/>
      <c r="CK7" s="674"/>
      <c r="CL7" s="674"/>
      <c r="CM7" s="674"/>
      <c r="CN7" s="674"/>
      <c r="CO7" s="674"/>
      <c r="CP7" s="674"/>
      <c r="CQ7" s="675"/>
      <c r="CR7" s="640">
        <v>3908331</v>
      </c>
      <c r="CS7" s="641"/>
      <c r="CT7" s="641"/>
      <c r="CU7" s="641"/>
      <c r="CV7" s="641"/>
      <c r="CW7" s="641"/>
      <c r="CX7" s="641"/>
      <c r="CY7" s="642"/>
      <c r="CZ7" s="677">
        <v>14.1</v>
      </c>
      <c r="DA7" s="677"/>
      <c r="DB7" s="677"/>
      <c r="DC7" s="677"/>
      <c r="DD7" s="646">
        <v>409890</v>
      </c>
      <c r="DE7" s="641"/>
      <c r="DF7" s="641"/>
      <c r="DG7" s="641"/>
      <c r="DH7" s="641"/>
      <c r="DI7" s="641"/>
      <c r="DJ7" s="641"/>
      <c r="DK7" s="641"/>
      <c r="DL7" s="641"/>
      <c r="DM7" s="641"/>
      <c r="DN7" s="641"/>
      <c r="DO7" s="641"/>
      <c r="DP7" s="642"/>
      <c r="DQ7" s="646">
        <v>3160640</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47154</v>
      </c>
      <c r="S8" s="641"/>
      <c r="T8" s="641"/>
      <c r="U8" s="641"/>
      <c r="V8" s="641"/>
      <c r="W8" s="641"/>
      <c r="X8" s="641"/>
      <c r="Y8" s="642"/>
      <c r="Z8" s="677">
        <v>0.2</v>
      </c>
      <c r="AA8" s="677"/>
      <c r="AB8" s="677"/>
      <c r="AC8" s="677"/>
      <c r="AD8" s="678">
        <v>47154</v>
      </c>
      <c r="AE8" s="678"/>
      <c r="AF8" s="678"/>
      <c r="AG8" s="678"/>
      <c r="AH8" s="678"/>
      <c r="AI8" s="678"/>
      <c r="AJ8" s="678"/>
      <c r="AK8" s="678"/>
      <c r="AL8" s="643">
        <v>0.3</v>
      </c>
      <c r="AM8" s="644"/>
      <c r="AN8" s="644"/>
      <c r="AO8" s="679"/>
      <c r="AP8" s="637" t="s">
        <v>243</v>
      </c>
      <c r="AQ8" s="638"/>
      <c r="AR8" s="638"/>
      <c r="AS8" s="638"/>
      <c r="AT8" s="638"/>
      <c r="AU8" s="638"/>
      <c r="AV8" s="638"/>
      <c r="AW8" s="638"/>
      <c r="AX8" s="638"/>
      <c r="AY8" s="638"/>
      <c r="AZ8" s="638"/>
      <c r="BA8" s="638"/>
      <c r="BB8" s="638"/>
      <c r="BC8" s="638"/>
      <c r="BD8" s="638"/>
      <c r="BE8" s="638"/>
      <c r="BF8" s="639"/>
      <c r="BG8" s="640">
        <v>140992</v>
      </c>
      <c r="BH8" s="641"/>
      <c r="BI8" s="641"/>
      <c r="BJ8" s="641"/>
      <c r="BK8" s="641"/>
      <c r="BL8" s="641"/>
      <c r="BM8" s="641"/>
      <c r="BN8" s="642"/>
      <c r="BO8" s="677">
        <v>1.2</v>
      </c>
      <c r="BP8" s="677"/>
      <c r="BQ8" s="677"/>
      <c r="BR8" s="677"/>
      <c r="BS8" s="646" t="s">
        <v>237</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11220035</v>
      </c>
      <c r="CS8" s="641"/>
      <c r="CT8" s="641"/>
      <c r="CU8" s="641"/>
      <c r="CV8" s="641"/>
      <c r="CW8" s="641"/>
      <c r="CX8" s="641"/>
      <c r="CY8" s="642"/>
      <c r="CZ8" s="677">
        <v>40.5</v>
      </c>
      <c r="DA8" s="677"/>
      <c r="DB8" s="677"/>
      <c r="DC8" s="677"/>
      <c r="DD8" s="646">
        <v>60753</v>
      </c>
      <c r="DE8" s="641"/>
      <c r="DF8" s="641"/>
      <c r="DG8" s="641"/>
      <c r="DH8" s="641"/>
      <c r="DI8" s="641"/>
      <c r="DJ8" s="641"/>
      <c r="DK8" s="641"/>
      <c r="DL8" s="641"/>
      <c r="DM8" s="641"/>
      <c r="DN8" s="641"/>
      <c r="DO8" s="641"/>
      <c r="DP8" s="642"/>
      <c r="DQ8" s="646">
        <v>5417157</v>
      </c>
      <c r="DR8" s="641"/>
      <c r="DS8" s="641"/>
      <c r="DT8" s="641"/>
      <c r="DU8" s="641"/>
      <c r="DV8" s="641"/>
      <c r="DW8" s="641"/>
      <c r="DX8" s="641"/>
      <c r="DY8" s="641"/>
      <c r="DZ8" s="641"/>
      <c r="EA8" s="641"/>
      <c r="EB8" s="641"/>
      <c r="EC8" s="684"/>
    </row>
    <row r="9" spans="2:143" ht="11.25" customHeight="1" x14ac:dyDescent="0.15">
      <c r="B9" s="637" t="s">
        <v>245</v>
      </c>
      <c r="C9" s="638"/>
      <c r="D9" s="638"/>
      <c r="E9" s="638"/>
      <c r="F9" s="638"/>
      <c r="G9" s="638"/>
      <c r="H9" s="638"/>
      <c r="I9" s="638"/>
      <c r="J9" s="638"/>
      <c r="K9" s="638"/>
      <c r="L9" s="638"/>
      <c r="M9" s="638"/>
      <c r="N9" s="638"/>
      <c r="O9" s="638"/>
      <c r="P9" s="638"/>
      <c r="Q9" s="639"/>
      <c r="R9" s="640">
        <v>28518</v>
      </c>
      <c r="S9" s="641"/>
      <c r="T9" s="641"/>
      <c r="U9" s="641"/>
      <c r="V9" s="641"/>
      <c r="W9" s="641"/>
      <c r="X9" s="641"/>
      <c r="Y9" s="642"/>
      <c r="Z9" s="677">
        <v>0.1</v>
      </c>
      <c r="AA9" s="677"/>
      <c r="AB9" s="677"/>
      <c r="AC9" s="677"/>
      <c r="AD9" s="678">
        <v>28518</v>
      </c>
      <c r="AE9" s="678"/>
      <c r="AF9" s="678"/>
      <c r="AG9" s="678"/>
      <c r="AH9" s="678"/>
      <c r="AI9" s="678"/>
      <c r="AJ9" s="678"/>
      <c r="AK9" s="678"/>
      <c r="AL9" s="643">
        <v>0.2</v>
      </c>
      <c r="AM9" s="644"/>
      <c r="AN9" s="644"/>
      <c r="AO9" s="679"/>
      <c r="AP9" s="637" t="s">
        <v>246</v>
      </c>
      <c r="AQ9" s="638"/>
      <c r="AR9" s="638"/>
      <c r="AS9" s="638"/>
      <c r="AT9" s="638"/>
      <c r="AU9" s="638"/>
      <c r="AV9" s="638"/>
      <c r="AW9" s="638"/>
      <c r="AX9" s="638"/>
      <c r="AY9" s="638"/>
      <c r="AZ9" s="638"/>
      <c r="BA9" s="638"/>
      <c r="BB9" s="638"/>
      <c r="BC9" s="638"/>
      <c r="BD9" s="638"/>
      <c r="BE9" s="638"/>
      <c r="BF9" s="639"/>
      <c r="BG9" s="640">
        <v>3895445</v>
      </c>
      <c r="BH9" s="641"/>
      <c r="BI9" s="641"/>
      <c r="BJ9" s="641"/>
      <c r="BK9" s="641"/>
      <c r="BL9" s="641"/>
      <c r="BM9" s="641"/>
      <c r="BN9" s="642"/>
      <c r="BO9" s="677">
        <v>34</v>
      </c>
      <c r="BP9" s="677"/>
      <c r="BQ9" s="677"/>
      <c r="BR9" s="677"/>
      <c r="BS9" s="646" t="s">
        <v>237</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1594362</v>
      </c>
      <c r="CS9" s="641"/>
      <c r="CT9" s="641"/>
      <c r="CU9" s="641"/>
      <c r="CV9" s="641"/>
      <c r="CW9" s="641"/>
      <c r="CX9" s="641"/>
      <c r="CY9" s="642"/>
      <c r="CZ9" s="677">
        <v>5.8</v>
      </c>
      <c r="DA9" s="677"/>
      <c r="DB9" s="677"/>
      <c r="DC9" s="677"/>
      <c r="DD9" s="646">
        <v>34070</v>
      </c>
      <c r="DE9" s="641"/>
      <c r="DF9" s="641"/>
      <c r="DG9" s="641"/>
      <c r="DH9" s="641"/>
      <c r="DI9" s="641"/>
      <c r="DJ9" s="641"/>
      <c r="DK9" s="641"/>
      <c r="DL9" s="641"/>
      <c r="DM9" s="641"/>
      <c r="DN9" s="641"/>
      <c r="DO9" s="641"/>
      <c r="DP9" s="642"/>
      <c r="DQ9" s="646">
        <v>1488043</v>
      </c>
      <c r="DR9" s="641"/>
      <c r="DS9" s="641"/>
      <c r="DT9" s="641"/>
      <c r="DU9" s="641"/>
      <c r="DV9" s="641"/>
      <c r="DW9" s="641"/>
      <c r="DX9" s="641"/>
      <c r="DY9" s="641"/>
      <c r="DZ9" s="641"/>
      <c r="EA9" s="641"/>
      <c r="EB9" s="641"/>
      <c r="EC9" s="684"/>
    </row>
    <row r="10" spans="2:143" ht="11.25" customHeight="1" x14ac:dyDescent="0.15">
      <c r="B10" s="637" t="s">
        <v>248</v>
      </c>
      <c r="C10" s="638"/>
      <c r="D10" s="638"/>
      <c r="E10" s="638"/>
      <c r="F10" s="638"/>
      <c r="G10" s="638"/>
      <c r="H10" s="638"/>
      <c r="I10" s="638"/>
      <c r="J10" s="638"/>
      <c r="K10" s="638"/>
      <c r="L10" s="638"/>
      <c r="M10" s="638"/>
      <c r="N10" s="638"/>
      <c r="O10" s="638"/>
      <c r="P10" s="638"/>
      <c r="Q10" s="639"/>
      <c r="R10" s="640" t="s">
        <v>237</v>
      </c>
      <c r="S10" s="641"/>
      <c r="T10" s="641"/>
      <c r="U10" s="641"/>
      <c r="V10" s="641"/>
      <c r="W10" s="641"/>
      <c r="X10" s="641"/>
      <c r="Y10" s="642"/>
      <c r="Z10" s="677" t="s">
        <v>237</v>
      </c>
      <c r="AA10" s="677"/>
      <c r="AB10" s="677"/>
      <c r="AC10" s="677"/>
      <c r="AD10" s="678" t="s">
        <v>140</v>
      </c>
      <c r="AE10" s="678"/>
      <c r="AF10" s="678"/>
      <c r="AG10" s="678"/>
      <c r="AH10" s="678"/>
      <c r="AI10" s="678"/>
      <c r="AJ10" s="678"/>
      <c r="AK10" s="678"/>
      <c r="AL10" s="643" t="s">
        <v>140</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262675</v>
      </c>
      <c r="BH10" s="641"/>
      <c r="BI10" s="641"/>
      <c r="BJ10" s="641"/>
      <c r="BK10" s="641"/>
      <c r="BL10" s="641"/>
      <c r="BM10" s="641"/>
      <c r="BN10" s="642"/>
      <c r="BO10" s="677">
        <v>2.2999999999999998</v>
      </c>
      <c r="BP10" s="677"/>
      <c r="BQ10" s="677"/>
      <c r="BR10" s="677"/>
      <c r="BS10" s="646" t="s">
        <v>140</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60430</v>
      </c>
      <c r="CS10" s="641"/>
      <c r="CT10" s="641"/>
      <c r="CU10" s="641"/>
      <c r="CV10" s="641"/>
      <c r="CW10" s="641"/>
      <c r="CX10" s="641"/>
      <c r="CY10" s="642"/>
      <c r="CZ10" s="677">
        <v>0.2</v>
      </c>
      <c r="DA10" s="677"/>
      <c r="DB10" s="677"/>
      <c r="DC10" s="677"/>
      <c r="DD10" s="646" t="s">
        <v>237</v>
      </c>
      <c r="DE10" s="641"/>
      <c r="DF10" s="641"/>
      <c r="DG10" s="641"/>
      <c r="DH10" s="641"/>
      <c r="DI10" s="641"/>
      <c r="DJ10" s="641"/>
      <c r="DK10" s="641"/>
      <c r="DL10" s="641"/>
      <c r="DM10" s="641"/>
      <c r="DN10" s="641"/>
      <c r="DO10" s="641"/>
      <c r="DP10" s="642"/>
      <c r="DQ10" s="646">
        <v>14061</v>
      </c>
      <c r="DR10" s="641"/>
      <c r="DS10" s="641"/>
      <c r="DT10" s="641"/>
      <c r="DU10" s="641"/>
      <c r="DV10" s="641"/>
      <c r="DW10" s="641"/>
      <c r="DX10" s="641"/>
      <c r="DY10" s="641"/>
      <c r="DZ10" s="641"/>
      <c r="EA10" s="641"/>
      <c r="EB10" s="641"/>
      <c r="EC10" s="684"/>
    </row>
    <row r="11" spans="2:143" ht="11.25" customHeight="1" x14ac:dyDescent="0.15">
      <c r="B11" s="637" t="s">
        <v>251</v>
      </c>
      <c r="C11" s="638"/>
      <c r="D11" s="638"/>
      <c r="E11" s="638"/>
      <c r="F11" s="638"/>
      <c r="G11" s="638"/>
      <c r="H11" s="638"/>
      <c r="I11" s="638"/>
      <c r="J11" s="638"/>
      <c r="K11" s="638"/>
      <c r="L11" s="638"/>
      <c r="M11" s="638"/>
      <c r="N11" s="638"/>
      <c r="O11" s="638"/>
      <c r="P11" s="638"/>
      <c r="Q11" s="639"/>
      <c r="R11" s="640">
        <v>1386825</v>
      </c>
      <c r="S11" s="641"/>
      <c r="T11" s="641"/>
      <c r="U11" s="641"/>
      <c r="V11" s="641"/>
      <c r="W11" s="641"/>
      <c r="X11" s="641"/>
      <c r="Y11" s="642"/>
      <c r="Z11" s="643">
        <v>4.7</v>
      </c>
      <c r="AA11" s="644"/>
      <c r="AB11" s="644"/>
      <c r="AC11" s="645"/>
      <c r="AD11" s="646">
        <v>1386825</v>
      </c>
      <c r="AE11" s="641"/>
      <c r="AF11" s="641"/>
      <c r="AG11" s="641"/>
      <c r="AH11" s="641"/>
      <c r="AI11" s="641"/>
      <c r="AJ11" s="641"/>
      <c r="AK11" s="642"/>
      <c r="AL11" s="643">
        <v>8.5</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597337</v>
      </c>
      <c r="BH11" s="641"/>
      <c r="BI11" s="641"/>
      <c r="BJ11" s="641"/>
      <c r="BK11" s="641"/>
      <c r="BL11" s="641"/>
      <c r="BM11" s="641"/>
      <c r="BN11" s="642"/>
      <c r="BO11" s="677">
        <v>5.2</v>
      </c>
      <c r="BP11" s="677"/>
      <c r="BQ11" s="677"/>
      <c r="BR11" s="677"/>
      <c r="BS11" s="646" t="s">
        <v>237</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475589</v>
      </c>
      <c r="CS11" s="641"/>
      <c r="CT11" s="641"/>
      <c r="CU11" s="641"/>
      <c r="CV11" s="641"/>
      <c r="CW11" s="641"/>
      <c r="CX11" s="641"/>
      <c r="CY11" s="642"/>
      <c r="CZ11" s="677">
        <v>1.7</v>
      </c>
      <c r="DA11" s="677"/>
      <c r="DB11" s="677"/>
      <c r="DC11" s="677"/>
      <c r="DD11" s="646">
        <v>112452</v>
      </c>
      <c r="DE11" s="641"/>
      <c r="DF11" s="641"/>
      <c r="DG11" s="641"/>
      <c r="DH11" s="641"/>
      <c r="DI11" s="641"/>
      <c r="DJ11" s="641"/>
      <c r="DK11" s="641"/>
      <c r="DL11" s="641"/>
      <c r="DM11" s="641"/>
      <c r="DN11" s="641"/>
      <c r="DO11" s="641"/>
      <c r="DP11" s="642"/>
      <c r="DQ11" s="646">
        <v>369807</v>
      </c>
      <c r="DR11" s="641"/>
      <c r="DS11" s="641"/>
      <c r="DT11" s="641"/>
      <c r="DU11" s="641"/>
      <c r="DV11" s="641"/>
      <c r="DW11" s="641"/>
      <c r="DX11" s="641"/>
      <c r="DY11" s="641"/>
      <c r="DZ11" s="641"/>
      <c r="EA11" s="641"/>
      <c r="EB11" s="641"/>
      <c r="EC11" s="684"/>
    </row>
    <row r="12" spans="2:143" ht="11.25" customHeight="1" x14ac:dyDescent="0.15">
      <c r="B12" s="637" t="s">
        <v>254</v>
      </c>
      <c r="C12" s="638"/>
      <c r="D12" s="638"/>
      <c r="E12" s="638"/>
      <c r="F12" s="638"/>
      <c r="G12" s="638"/>
      <c r="H12" s="638"/>
      <c r="I12" s="638"/>
      <c r="J12" s="638"/>
      <c r="K12" s="638"/>
      <c r="L12" s="638"/>
      <c r="M12" s="638"/>
      <c r="N12" s="638"/>
      <c r="O12" s="638"/>
      <c r="P12" s="638"/>
      <c r="Q12" s="639"/>
      <c r="R12" s="640">
        <v>41665</v>
      </c>
      <c r="S12" s="641"/>
      <c r="T12" s="641"/>
      <c r="U12" s="641"/>
      <c r="V12" s="641"/>
      <c r="W12" s="641"/>
      <c r="X12" s="641"/>
      <c r="Y12" s="642"/>
      <c r="Z12" s="677">
        <v>0.1</v>
      </c>
      <c r="AA12" s="677"/>
      <c r="AB12" s="677"/>
      <c r="AC12" s="677"/>
      <c r="AD12" s="678">
        <v>41665</v>
      </c>
      <c r="AE12" s="678"/>
      <c r="AF12" s="678"/>
      <c r="AG12" s="678"/>
      <c r="AH12" s="678"/>
      <c r="AI12" s="678"/>
      <c r="AJ12" s="678"/>
      <c r="AK12" s="678"/>
      <c r="AL12" s="643">
        <v>0.3</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5064532</v>
      </c>
      <c r="BH12" s="641"/>
      <c r="BI12" s="641"/>
      <c r="BJ12" s="641"/>
      <c r="BK12" s="641"/>
      <c r="BL12" s="641"/>
      <c r="BM12" s="641"/>
      <c r="BN12" s="642"/>
      <c r="BO12" s="677">
        <v>44.2</v>
      </c>
      <c r="BP12" s="677"/>
      <c r="BQ12" s="677"/>
      <c r="BR12" s="677"/>
      <c r="BS12" s="646" t="s">
        <v>237</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328663</v>
      </c>
      <c r="CS12" s="641"/>
      <c r="CT12" s="641"/>
      <c r="CU12" s="641"/>
      <c r="CV12" s="641"/>
      <c r="CW12" s="641"/>
      <c r="CX12" s="641"/>
      <c r="CY12" s="642"/>
      <c r="CZ12" s="677">
        <v>1.2</v>
      </c>
      <c r="DA12" s="677"/>
      <c r="DB12" s="677"/>
      <c r="DC12" s="677"/>
      <c r="DD12" s="646" t="s">
        <v>140</v>
      </c>
      <c r="DE12" s="641"/>
      <c r="DF12" s="641"/>
      <c r="DG12" s="641"/>
      <c r="DH12" s="641"/>
      <c r="DI12" s="641"/>
      <c r="DJ12" s="641"/>
      <c r="DK12" s="641"/>
      <c r="DL12" s="641"/>
      <c r="DM12" s="641"/>
      <c r="DN12" s="641"/>
      <c r="DO12" s="641"/>
      <c r="DP12" s="642"/>
      <c r="DQ12" s="646">
        <v>148664</v>
      </c>
      <c r="DR12" s="641"/>
      <c r="DS12" s="641"/>
      <c r="DT12" s="641"/>
      <c r="DU12" s="641"/>
      <c r="DV12" s="641"/>
      <c r="DW12" s="641"/>
      <c r="DX12" s="641"/>
      <c r="DY12" s="641"/>
      <c r="DZ12" s="641"/>
      <c r="EA12" s="641"/>
      <c r="EB12" s="641"/>
      <c r="EC12" s="684"/>
    </row>
    <row r="13" spans="2:143" ht="11.25" customHeight="1" x14ac:dyDescent="0.15">
      <c r="B13" s="637" t="s">
        <v>257</v>
      </c>
      <c r="C13" s="638"/>
      <c r="D13" s="638"/>
      <c r="E13" s="638"/>
      <c r="F13" s="638"/>
      <c r="G13" s="638"/>
      <c r="H13" s="638"/>
      <c r="I13" s="638"/>
      <c r="J13" s="638"/>
      <c r="K13" s="638"/>
      <c r="L13" s="638"/>
      <c r="M13" s="638"/>
      <c r="N13" s="638"/>
      <c r="O13" s="638"/>
      <c r="P13" s="638"/>
      <c r="Q13" s="639"/>
      <c r="R13" s="640" t="s">
        <v>140</v>
      </c>
      <c r="S13" s="641"/>
      <c r="T13" s="641"/>
      <c r="U13" s="641"/>
      <c r="V13" s="641"/>
      <c r="W13" s="641"/>
      <c r="X13" s="641"/>
      <c r="Y13" s="642"/>
      <c r="Z13" s="677" t="s">
        <v>237</v>
      </c>
      <c r="AA13" s="677"/>
      <c r="AB13" s="677"/>
      <c r="AC13" s="677"/>
      <c r="AD13" s="678" t="s">
        <v>140</v>
      </c>
      <c r="AE13" s="678"/>
      <c r="AF13" s="678"/>
      <c r="AG13" s="678"/>
      <c r="AH13" s="678"/>
      <c r="AI13" s="678"/>
      <c r="AJ13" s="678"/>
      <c r="AK13" s="678"/>
      <c r="AL13" s="643" t="s">
        <v>237</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5038089</v>
      </c>
      <c r="BH13" s="641"/>
      <c r="BI13" s="641"/>
      <c r="BJ13" s="641"/>
      <c r="BK13" s="641"/>
      <c r="BL13" s="641"/>
      <c r="BM13" s="641"/>
      <c r="BN13" s="642"/>
      <c r="BO13" s="677">
        <v>43.9</v>
      </c>
      <c r="BP13" s="677"/>
      <c r="BQ13" s="677"/>
      <c r="BR13" s="677"/>
      <c r="BS13" s="646" t="s">
        <v>237</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2466547</v>
      </c>
      <c r="CS13" s="641"/>
      <c r="CT13" s="641"/>
      <c r="CU13" s="641"/>
      <c r="CV13" s="641"/>
      <c r="CW13" s="641"/>
      <c r="CX13" s="641"/>
      <c r="CY13" s="642"/>
      <c r="CZ13" s="677">
        <v>8.9</v>
      </c>
      <c r="DA13" s="677"/>
      <c r="DB13" s="677"/>
      <c r="DC13" s="677"/>
      <c r="DD13" s="646">
        <v>906481</v>
      </c>
      <c r="DE13" s="641"/>
      <c r="DF13" s="641"/>
      <c r="DG13" s="641"/>
      <c r="DH13" s="641"/>
      <c r="DI13" s="641"/>
      <c r="DJ13" s="641"/>
      <c r="DK13" s="641"/>
      <c r="DL13" s="641"/>
      <c r="DM13" s="641"/>
      <c r="DN13" s="641"/>
      <c r="DO13" s="641"/>
      <c r="DP13" s="642"/>
      <c r="DQ13" s="646">
        <v>1842302</v>
      </c>
      <c r="DR13" s="641"/>
      <c r="DS13" s="641"/>
      <c r="DT13" s="641"/>
      <c r="DU13" s="641"/>
      <c r="DV13" s="641"/>
      <c r="DW13" s="641"/>
      <c r="DX13" s="641"/>
      <c r="DY13" s="641"/>
      <c r="DZ13" s="641"/>
      <c r="EA13" s="641"/>
      <c r="EB13" s="641"/>
      <c r="EC13" s="684"/>
    </row>
    <row r="14" spans="2:143" ht="11.25" customHeight="1" x14ac:dyDescent="0.15">
      <c r="B14" s="637" t="s">
        <v>260</v>
      </c>
      <c r="C14" s="638"/>
      <c r="D14" s="638"/>
      <c r="E14" s="638"/>
      <c r="F14" s="638"/>
      <c r="G14" s="638"/>
      <c r="H14" s="638"/>
      <c r="I14" s="638"/>
      <c r="J14" s="638"/>
      <c r="K14" s="638"/>
      <c r="L14" s="638"/>
      <c r="M14" s="638"/>
      <c r="N14" s="638"/>
      <c r="O14" s="638"/>
      <c r="P14" s="638"/>
      <c r="Q14" s="639"/>
      <c r="R14" s="640">
        <v>61787</v>
      </c>
      <c r="S14" s="641"/>
      <c r="T14" s="641"/>
      <c r="U14" s="641"/>
      <c r="V14" s="641"/>
      <c r="W14" s="641"/>
      <c r="X14" s="641"/>
      <c r="Y14" s="642"/>
      <c r="Z14" s="677">
        <v>0.2</v>
      </c>
      <c r="AA14" s="677"/>
      <c r="AB14" s="677"/>
      <c r="AC14" s="677"/>
      <c r="AD14" s="678">
        <v>61787</v>
      </c>
      <c r="AE14" s="678"/>
      <c r="AF14" s="678"/>
      <c r="AG14" s="678"/>
      <c r="AH14" s="678"/>
      <c r="AI14" s="678"/>
      <c r="AJ14" s="678"/>
      <c r="AK14" s="678"/>
      <c r="AL14" s="643">
        <v>0.4</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234778</v>
      </c>
      <c r="BH14" s="641"/>
      <c r="BI14" s="641"/>
      <c r="BJ14" s="641"/>
      <c r="BK14" s="641"/>
      <c r="BL14" s="641"/>
      <c r="BM14" s="641"/>
      <c r="BN14" s="642"/>
      <c r="BO14" s="677">
        <v>2</v>
      </c>
      <c r="BP14" s="677"/>
      <c r="BQ14" s="677"/>
      <c r="BR14" s="677"/>
      <c r="BS14" s="646" t="s">
        <v>140</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1408619</v>
      </c>
      <c r="CS14" s="641"/>
      <c r="CT14" s="641"/>
      <c r="CU14" s="641"/>
      <c r="CV14" s="641"/>
      <c r="CW14" s="641"/>
      <c r="CX14" s="641"/>
      <c r="CY14" s="642"/>
      <c r="CZ14" s="677">
        <v>5.0999999999999996</v>
      </c>
      <c r="DA14" s="677"/>
      <c r="DB14" s="677"/>
      <c r="DC14" s="677"/>
      <c r="DD14" s="646">
        <v>143778</v>
      </c>
      <c r="DE14" s="641"/>
      <c r="DF14" s="641"/>
      <c r="DG14" s="641"/>
      <c r="DH14" s="641"/>
      <c r="DI14" s="641"/>
      <c r="DJ14" s="641"/>
      <c r="DK14" s="641"/>
      <c r="DL14" s="641"/>
      <c r="DM14" s="641"/>
      <c r="DN14" s="641"/>
      <c r="DO14" s="641"/>
      <c r="DP14" s="642"/>
      <c r="DQ14" s="646">
        <v>1262902</v>
      </c>
      <c r="DR14" s="641"/>
      <c r="DS14" s="641"/>
      <c r="DT14" s="641"/>
      <c r="DU14" s="641"/>
      <c r="DV14" s="641"/>
      <c r="DW14" s="641"/>
      <c r="DX14" s="641"/>
      <c r="DY14" s="641"/>
      <c r="DZ14" s="641"/>
      <c r="EA14" s="641"/>
      <c r="EB14" s="641"/>
      <c r="EC14" s="684"/>
    </row>
    <row r="15" spans="2:143" ht="11.25" customHeight="1" x14ac:dyDescent="0.15">
      <c r="B15" s="637" t="s">
        <v>263</v>
      </c>
      <c r="C15" s="638"/>
      <c r="D15" s="638"/>
      <c r="E15" s="638"/>
      <c r="F15" s="638"/>
      <c r="G15" s="638"/>
      <c r="H15" s="638"/>
      <c r="I15" s="638"/>
      <c r="J15" s="638"/>
      <c r="K15" s="638"/>
      <c r="L15" s="638"/>
      <c r="M15" s="638"/>
      <c r="N15" s="638"/>
      <c r="O15" s="638"/>
      <c r="P15" s="638"/>
      <c r="Q15" s="639"/>
      <c r="R15" s="640" t="s">
        <v>237</v>
      </c>
      <c r="S15" s="641"/>
      <c r="T15" s="641"/>
      <c r="U15" s="641"/>
      <c r="V15" s="641"/>
      <c r="W15" s="641"/>
      <c r="X15" s="641"/>
      <c r="Y15" s="642"/>
      <c r="Z15" s="677" t="s">
        <v>237</v>
      </c>
      <c r="AA15" s="677"/>
      <c r="AB15" s="677"/>
      <c r="AC15" s="677"/>
      <c r="AD15" s="678" t="s">
        <v>140</v>
      </c>
      <c r="AE15" s="678"/>
      <c r="AF15" s="678"/>
      <c r="AG15" s="678"/>
      <c r="AH15" s="678"/>
      <c r="AI15" s="678"/>
      <c r="AJ15" s="678"/>
      <c r="AK15" s="678"/>
      <c r="AL15" s="643" t="s">
        <v>140</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585487</v>
      </c>
      <c r="BH15" s="641"/>
      <c r="BI15" s="641"/>
      <c r="BJ15" s="641"/>
      <c r="BK15" s="641"/>
      <c r="BL15" s="641"/>
      <c r="BM15" s="641"/>
      <c r="BN15" s="642"/>
      <c r="BO15" s="677">
        <v>5.0999999999999996</v>
      </c>
      <c r="BP15" s="677"/>
      <c r="BQ15" s="677"/>
      <c r="BR15" s="677"/>
      <c r="BS15" s="646" t="s">
        <v>237</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2705848</v>
      </c>
      <c r="CS15" s="641"/>
      <c r="CT15" s="641"/>
      <c r="CU15" s="641"/>
      <c r="CV15" s="641"/>
      <c r="CW15" s="641"/>
      <c r="CX15" s="641"/>
      <c r="CY15" s="642"/>
      <c r="CZ15" s="677">
        <v>9.8000000000000007</v>
      </c>
      <c r="DA15" s="677"/>
      <c r="DB15" s="677"/>
      <c r="DC15" s="677"/>
      <c r="DD15" s="646">
        <v>561560</v>
      </c>
      <c r="DE15" s="641"/>
      <c r="DF15" s="641"/>
      <c r="DG15" s="641"/>
      <c r="DH15" s="641"/>
      <c r="DI15" s="641"/>
      <c r="DJ15" s="641"/>
      <c r="DK15" s="641"/>
      <c r="DL15" s="641"/>
      <c r="DM15" s="641"/>
      <c r="DN15" s="641"/>
      <c r="DO15" s="641"/>
      <c r="DP15" s="642"/>
      <c r="DQ15" s="646">
        <v>1878970</v>
      </c>
      <c r="DR15" s="641"/>
      <c r="DS15" s="641"/>
      <c r="DT15" s="641"/>
      <c r="DU15" s="641"/>
      <c r="DV15" s="641"/>
      <c r="DW15" s="641"/>
      <c r="DX15" s="641"/>
      <c r="DY15" s="641"/>
      <c r="DZ15" s="641"/>
      <c r="EA15" s="641"/>
      <c r="EB15" s="641"/>
      <c r="EC15" s="684"/>
    </row>
    <row r="16" spans="2:143" ht="11.25" customHeight="1" x14ac:dyDescent="0.15">
      <c r="B16" s="637" t="s">
        <v>266</v>
      </c>
      <c r="C16" s="638"/>
      <c r="D16" s="638"/>
      <c r="E16" s="638"/>
      <c r="F16" s="638"/>
      <c r="G16" s="638"/>
      <c r="H16" s="638"/>
      <c r="I16" s="638"/>
      <c r="J16" s="638"/>
      <c r="K16" s="638"/>
      <c r="L16" s="638"/>
      <c r="M16" s="638"/>
      <c r="N16" s="638"/>
      <c r="O16" s="638"/>
      <c r="P16" s="638"/>
      <c r="Q16" s="639"/>
      <c r="R16" s="640">
        <v>18703</v>
      </c>
      <c r="S16" s="641"/>
      <c r="T16" s="641"/>
      <c r="U16" s="641"/>
      <c r="V16" s="641"/>
      <c r="W16" s="641"/>
      <c r="X16" s="641"/>
      <c r="Y16" s="642"/>
      <c r="Z16" s="677">
        <v>0.1</v>
      </c>
      <c r="AA16" s="677"/>
      <c r="AB16" s="677"/>
      <c r="AC16" s="677"/>
      <c r="AD16" s="678">
        <v>18703</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140</v>
      </c>
      <c r="BH16" s="641"/>
      <c r="BI16" s="641"/>
      <c r="BJ16" s="641"/>
      <c r="BK16" s="641"/>
      <c r="BL16" s="641"/>
      <c r="BM16" s="641"/>
      <c r="BN16" s="642"/>
      <c r="BO16" s="677" t="s">
        <v>237</v>
      </c>
      <c r="BP16" s="677"/>
      <c r="BQ16" s="677"/>
      <c r="BR16" s="677"/>
      <c r="BS16" s="646" t="s">
        <v>140</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121308</v>
      </c>
      <c r="CS16" s="641"/>
      <c r="CT16" s="641"/>
      <c r="CU16" s="641"/>
      <c r="CV16" s="641"/>
      <c r="CW16" s="641"/>
      <c r="CX16" s="641"/>
      <c r="CY16" s="642"/>
      <c r="CZ16" s="677">
        <v>0.4</v>
      </c>
      <c r="DA16" s="677"/>
      <c r="DB16" s="677"/>
      <c r="DC16" s="677"/>
      <c r="DD16" s="646" t="s">
        <v>140</v>
      </c>
      <c r="DE16" s="641"/>
      <c r="DF16" s="641"/>
      <c r="DG16" s="641"/>
      <c r="DH16" s="641"/>
      <c r="DI16" s="641"/>
      <c r="DJ16" s="641"/>
      <c r="DK16" s="641"/>
      <c r="DL16" s="641"/>
      <c r="DM16" s="641"/>
      <c r="DN16" s="641"/>
      <c r="DO16" s="641"/>
      <c r="DP16" s="642"/>
      <c r="DQ16" s="646">
        <v>24138</v>
      </c>
      <c r="DR16" s="641"/>
      <c r="DS16" s="641"/>
      <c r="DT16" s="641"/>
      <c r="DU16" s="641"/>
      <c r="DV16" s="641"/>
      <c r="DW16" s="641"/>
      <c r="DX16" s="641"/>
      <c r="DY16" s="641"/>
      <c r="DZ16" s="641"/>
      <c r="EA16" s="641"/>
      <c r="EB16" s="641"/>
      <c r="EC16" s="684"/>
    </row>
    <row r="17" spans="2:133" ht="11.25" customHeight="1" x14ac:dyDescent="0.15">
      <c r="B17" s="637" t="s">
        <v>269</v>
      </c>
      <c r="C17" s="638"/>
      <c r="D17" s="638"/>
      <c r="E17" s="638"/>
      <c r="F17" s="638"/>
      <c r="G17" s="638"/>
      <c r="H17" s="638"/>
      <c r="I17" s="638"/>
      <c r="J17" s="638"/>
      <c r="K17" s="638"/>
      <c r="L17" s="638"/>
      <c r="M17" s="638"/>
      <c r="N17" s="638"/>
      <c r="O17" s="638"/>
      <c r="P17" s="638"/>
      <c r="Q17" s="639"/>
      <c r="R17" s="640">
        <v>158393</v>
      </c>
      <c r="S17" s="641"/>
      <c r="T17" s="641"/>
      <c r="U17" s="641"/>
      <c r="V17" s="641"/>
      <c r="W17" s="641"/>
      <c r="X17" s="641"/>
      <c r="Y17" s="642"/>
      <c r="Z17" s="677">
        <v>0.5</v>
      </c>
      <c r="AA17" s="677"/>
      <c r="AB17" s="677"/>
      <c r="AC17" s="677"/>
      <c r="AD17" s="678">
        <v>158393</v>
      </c>
      <c r="AE17" s="678"/>
      <c r="AF17" s="678"/>
      <c r="AG17" s="678"/>
      <c r="AH17" s="678"/>
      <c r="AI17" s="678"/>
      <c r="AJ17" s="678"/>
      <c r="AK17" s="678"/>
      <c r="AL17" s="643">
        <v>1</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237</v>
      </c>
      <c r="BH17" s="641"/>
      <c r="BI17" s="641"/>
      <c r="BJ17" s="641"/>
      <c r="BK17" s="641"/>
      <c r="BL17" s="641"/>
      <c r="BM17" s="641"/>
      <c r="BN17" s="642"/>
      <c r="BO17" s="677" t="s">
        <v>140</v>
      </c>
      <c r="BP17" s="677"/>
      <c r="BQ17" s="677"/>
      <c r="BR17" s="677"/>
      <c r="BS17" s="646" t="s">
        <v>237</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3189568</v>
      </c>
      <c r="CS17" s="641"/>
      <c r="CT17" s="641"/>
      <c r="CU17" s="641"/>
      <c r="CV17" s="641"/>
      <c r="CW17" s="641"/>
      <c r="CX17" s="641"/>
      <c r="CY17" s="642"/>
      <c r="CZ17" s="677">
        <v>11.5</v>
      </c>
      <c r="DA17" s="677"/>
      <c r="DB17" s="677"/>
      <c r="DC17" s="677"/>
      <c r="DD17" s="646" t="s">
        <v>237</v>
      </c>
      <c r="DE17" s="641"/>
      <c r="DF17" s="641"/>
      <c r="DG17" s="641"/>
      <c r="DH17" s="641"/>
      <c r="DI17" s="641"/>
      <c r="DJ17" s="641"/>
      <c r="DK17" s="641"/>
      <c r="DL17" s="641"/>
      <c r="DM17" s="641"/>
      <c r="DN17" s="641"/>
      <c r="DO17" s="641"/>
      <c r="DP17" s="642"/>
      <c r="DQ17" s="646">
        <v>3176098</v>
      </c>
      <c r="DR17" s="641"/>
      <c r="DS17" s="641"/>
      <c r="DT17" s="641"/>
      <c r="DU17" s="641"/>
      <c r="DV17" s="641"/>
      <c r="DW17" s="641"/>
      <c r="DX17" s="641"/>
      <c r="DY17" s="641"/>
      <c r="DZ17" s="641"/>
      <c r="EA17" s="641"/>
      <c r="EB17" s="641"/>
      <c r="EC17" s="684"/>
    </row>
    <row r="18" spans="2:133" ht="11.25" customHeight="1" x14ac:dyDescent="0.15">
      <c r="B18" s="637" t="s">
        <v>272</v>
      </c>
      <c r="C18" s="638"/>
      <c r="D18" s="638"/>
      <c r="E18" s="638"/>
      <c r="F18" s="638"/>
      <c r="G18" s="638"/>
      <c r="H18" s="638"/>
      <c r="I18" s="638"/>
      <c r="J18" s="638"/>
      <c r="K18" s="638"/>
      <c r="L18" s="638"/>
      <c r="M18" s="638"/>
      <c r="N18" s="638"/>
      <c r="O18" s="638"/>
      <c r="P18" s="638"/>
      <c r="Q18" s="639"/>
      <c r="R18" s="640">
        <v>66303</v>
      </c>
      <c r="S18" s="641"/>
      <c r="T18" s="641"/>
      <c r="U18" s="641"/>
      <c r="V18" s="641"/>
      <c r="W18" s="641"/>
      <c r="X18" s="641"/>
      <c r="Y18" s="642"/>
      <c r="Z18" s="677">
        <v>0.2</v>
      </c>
      <c r="AA18" s="677"/>
      <c r="AB18" s="677"/>
      <c r="AC18" s="677"/>
      <c r="AD18" s="678">
        <v>66303</v>
      </c>
      <c r="AE18" s="678"/>
      <c r="AF18" s="678"/>
      <c r="AG18" s="678"/>
      <c r="AH18" s="678"/>
      <c r="AI18" s="678"/>
      <c r="AJ18" s="678"/>
      <c r="AK18" s="678"/>
      <c r="AL18" s="643">
        <v>0.4</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140</v>
      </c>
      <c r="BH18" s="641"/>
      <c r="BI18" s="641"/>
      <c r="BJ18" s="641"/>
      <c r="BK18" s="641"/>
      <c r="BL18" s="641"/>
      <c r="BM18" s="641"/>
      <c r="BN18" s="642"/>
      <c r="BO18" s="677" t="s">
        <v>140</v>
      </c>
      <c r="BP18" s="677"/>
      <c r="BQ18" s="677"/>
      <c r="BR18" s="677"/>
      <c r="BS18" s="646" t="s">
        <v>140</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237</v>
      </c>
      <c r="CS18" s="641"/>
      <c r="CT18" s="641"/>
      <c r="CU18" s="641"/>
      <c r="CV18" s="641"/>
      <c r="CW18" s="641"/>
      <c r="CX18" s="641"/>
      <c r="CY18" s="642"/>
      <c r="CZ18" s="677" t="s">
        <v>140</v>
      </c>
      <c r="DA18" s="677"/>
      <c r="DB18" s="677"/>
      <c r="DC18" s="677"/>
      <c r="DD18" s="646" t="s">
        <v>237</v>
      </c>
      <c r="DE18" s="641"/>
      <c r="DF18" s="641"/>
      <c r="DG18" s="641"/>
      <c r="DH18" s="641"/>
      <c r="DI18" s="641"/>
      <c r="DJ18" s="641"/>
      <c r="DK18" s="641"/>
      <c r="DL18" s="641"/>
      <c r="DM18" s="641"/>
      <c r="DN18" s="641"/>
      <c r="DO18" s="641"/>
      <c r="DP18" s="642"/>
      <c r="DQ18" s="646" t="s">
        <v>140</v>
      </c>
      <c r="DR18" s="641"/>
      <c r="DS18" s="641"/>
      <c r="DT18" s="641"/>
      <c r="DU18" s="641"/>
      <c r="DV18" s="641"/>
      <c r="DW18" s="641"/>
      <c r="DX18" s="641"/>
      <c r="DY18" s="641"/>
      <c r="DZ18" s="641"/>
      <c r="EA18" s="641"/>
      <c r="EB18" s="641"/>
      <c r="EC18" s="684"/>
    </row>
    <row r="19" spans="2:133" ht="11.25" customHeight="1" x14ac:dyDescent="0.15">
      <c r="B19" s="637" t="s">
        <v>275</v>
      </c>
      <c r="C19" s="638"/>
      <c r="D19" s="638"/>
      <c r="E19" s="638"/>
      <c r="F19" s="638"/>
      <c r="G19" s="638"/>
      <c r="H19" s="638"/>
      <c r="I19" s="638"/>
      <c r="J19" s="638"/>
      <c r="K19" s="638"/>
      <c r="L19" s="638"/>
      <c r="M19" s="638"/>
      <c r="N19" s="638"/>
      <c r="O19" s="638"/>
      <c r="P19" s="638"/>
      <c r="Q19" s="639"/>
      <c r="R19" s="640">
        <v>7866</v>
      </c>
      <c r="S19" s="641"/>
      <c r="T19" s="641"/>
      <c r="U19" s="641"/>
      <c r="V19" s="641"/>
      <c r="W19" s="641"/>
      <c r="X19" s="641"/>
      <c r="Y19" s="642"/>
      <c r="Z19" s="677">
        <v>0</v>
      </c>
      <c r="AA19" s="677"/>
      <c r="AB19" s="677"/>
      <c r="AC19" s="677"/>
      <c r="AD19" s="678">
        <v>7866</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683839</v>
      </c>
      <c r="BH19" s="641"/>
      <c r="BI19" s="641"/>
      <c r="BJ19" s="641"/>
      <c r="BK19" s="641"/>
      <c r="BL19" s="641"/>
      <c r="BM19" s="641"/>
      <c r="BN19" s="642"/>
      <c r="BO19" s="677">
        <v>6</v>
      </c>
      <c r="BP19" s="677"/>
      <c r="BQ19" s="677"/>
      <c r="BR19" s="677"/>
      <c r="BS19" s="646" t="s">
        <v>140</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140</v>
      </c>
      <c r="CS19" s="641"/>
      <c r="CT19" s="641"/>
      <c r="CU19" s="641"/>
      <c r="CV19" s="641"/>
      <c r="CW19" s="641"/>
      <c r="CX19" s="641"/>
      <c r="CY19" s="642"/>
      <c r="CZ19" s="677" t="s">
        <v>237</v>
      </c>
      <c r="DA19" s="677"/>
      <c r="DB19" s="677"/>
      <c r="DC19" s="677"/>
      <c r="DD19" s="646" t="s">
        <v>237</v>
      </c>
      <c r="DE19" s="641"/>
      <c r="DF19" s="641"/>
      <c r="DG19" s="641"/>
      <c r="DH19" s="641"/>
      <c r="DI19" s="641"/>
      <c r="DJ19" s="641"/>
      <c r="DK19" s="641"/>
      <c r="DL19" s="641"/>
      <c r="DM19" s="641"/>
      <c r="DN19" s="641"/>
      <c r="DO19" s="641"/>
      <c r="DP19" s="642"/>
      <c r="DQ19" s="646" t="s">
        <v>140</v>
      </c>
      <c r="DR19" s="641"/>
      <c r="DS19" s="641"/>
      <c r="DT19" s="641"/>
      <c r="DU19" s="641"/>
      <c r="DV19" s="641"/>
      <c r="DW19" s="641"/>
      <c r="DX19" s="641"/>
      <c r="DY19" s="641"/>
      <c r="DZ19" s="641"/>
      <c r="EA19" s="641"/>
      <c r="EB19" s="641"/>
      <c r="EC19" s="684"/>
    </row>
    <row r="20" spans="2:133" ht="11.25" customHeight="1" x14ac:dyDescent="0.15">
      <c r="B20" s="637" t="s">
        <v>278</v>
      </c>
      <c r="C20" s="638"/>
      <c r="D20" s="638"/>
      <c r="E20" s="638"/>
      <c r="F20" s="638"/>
      <c r="G20" s="638"/>
      <c r="H20" s="638"/>
      <c r="I20" s="638"/>
      <c r="J20" s="638"/>
      <c r="K20" s="638"/>
      <c r="L20" s="638"/>
      <c r="M20" s="638"/>
      <c r="N20" s="638"/>
      <c r="O20" s="638"/>
      <c r="P20" s="638"/>
      <c r="Q20" s="639"/>
      <c r="R20" s="640">
        <v>2875</v>
      </c>
      <c r="S20" s="641"/>
      <c r="T20" s="641"/>
      <c r="U20" s="641"/>
      <c r="V20" s="641"/>
      <c r="W20" s="641"/>
      <c r="X20" s="641"/>
      <c r="Y20" s="642"/>
      <c r="Z20" s="677">
        <v>0</v>
      </c>
      <c r="AA20" s="677"/>
      <c r="AB20" s="677"/>
      <c r="AC20" s="677"/>
      <c r="AD20" s="678">
        <v>2875</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683839</v>
      </c>
      <c r="BH20" s="641"/>
      <c r="BI20" s="641"/>
      <c r="BJ20" s="641"/>
      <c r="BK20" s="641"/>
      <c r="BL20" s="641"/>
      <c r="BM20" s="641"/>
      <c r="BN20" s="642"/>
      <c r="BO20" s="677">
        <v>6</v>
      </c>
      <c r="BP20" s="677"/>
      <c r="BQ20" s="677"/>
      <c r="BR20" s="677"/>
      <c r="BS20" s="646" t="s">
        <v>140</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27709035</v>
      </c>
      <c r="CS20" s="641"/>
      <c r="CT20" s="641"/>
      <c r="CU20" s="641"/>
      <c r="CV20" s="641"/>
      <c r="CW20" s="641"/>
      <c r="CX20" s="641"/>
      <c r="CY20" s="642"/>
      <c r="CZ20" s="677">
        <v>100</v>
      </c>
      <c r="DA20" s="677"/>
      <c r="DB20" s="677"/>
      <c r="DC20" s="677"/>
      <c r="DD20" s="646">
        <v>2228984</v>
      </c>
      <c r="DE20" s="641"/>
      <c r="DF20" s="641"/>
      <c r="DG20" s="641"/>
      <c r="DH20" s="641"/>
      <c r="DI20" s="641"/>
      <c r="DJ20" s="641"/>
      <c r="DK20" s="641"/>
      <c r="DL20" s="641"/>
      <c r="DM20" s="641"/>
      <c r="DN20" s="641"/>
      <c r="DO20" s="641"/>
      <c r="DP20" s="642"/>
      <c r="DQ20" s="646">
        <v>19012376</v>
      </c>
      <c r="DR20" s="641"/>
      <c r="DS20" s="641"/>
      <c r="DT20" s="641"/>
      <c r="DU20" s="641"/>
      <c r="DV20" s="641"/>
      <c r="DW20" s="641"/>
      <c r="DX20" s="641"/>
      <c r="DY20" s="641"/>
      <c r="DZ20" s="641"/>
      <c r="EA20" s="641"/>
      <c r="EB20" s="641"/>
      <c r="EC20" s="684"/>
    </row>
    <row r="21" spans="2:133" ht="11.25" customHeight="1" x14ac:dyDescent="0.15">
      <c r="B21" s="637" t="s">
        <v>281</v>
      </c>
      <c r="C21" s="638"/>
      <c r="D21" s="638"/>
      <c r="E21" s="638"/>
      <c r="F21" s="638"/>
      <c r="G21" s="638"/>
      <c r="H21" s="638"/>
      <c r="I21" s="638"/>
      <c r="J21" s="638"/>
      <c r="K21" s="638"/>
      <c r="L21" s="638"/>
      <c r="M21" s="638"/>
      <c r="N21" s="638"/>
      <c r="O21" s="638"/>
      <c r="P21" s="638"/>
      <c r="Q21" s="639"/>
      <c r="R21" s="640">
        <v>81349</v>
      </c>
      <c r="S21" s="641"/>
      <c r="T21" s="641"/>
      <c r="U21" s="641"/>
      <c r="V21" s="641"/>
      <c r="W21" s="641"/>
      <c r="X21" s="641"/>
      <c r="Y21" s="642"/>
      <c r="Z21" s="677">
        <v>0.3</v>
      </c>
      <c r="AA21" s="677"/>
      <c r="AB21" s="677"/>
      <c r="AC21" s="677"/>
      <c r="AD21" s="678">
        <v>81349</v>
      </c>
      <c r="AE21" s="678"/>
      <c r="AF21" s="678"/>
      <c r="AG21" s="678"/>
      <c r="AH21" s="678"/>
      <c r="AI21" s="678"/>
      <c r="AJ21" s="678"/>
      <c r="AK21" s="678"/>
      <c r="AL21" s="643">
        <v>0.5</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t="s">
        <v>237</v>
      </c>
      <c r="BH21" s="641"/>
      <c r="BI21" s="641"/>
      <c r="BJ21" s="641"/>
      <c r="BK21" s="641"/>
      <c r="BL21" s="641"/>
      <c r="BM21" s="641"/>
      <c r="BN21" s="642"/>
      <c r="BO21" s="677" t="s">
        <v>140</v>
      </c>
      <c r="BP21" s="677"/>
      <c r="BQ21" s="677"/>
      <c r="BR21" s="677"/>
      <c r="BS21" s="646" t="s">
        <v>237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283</v>
      </c>
      <c r="C22" s="638"/>
      <c r="D22" s="638"/>
      <c r="E22" s="638"/>
      <c r="F22" s="638"/>
      <c r="G22" s="638"/>
      <c r="H22" s="638"/>
      <c r="I22" s="638"/>
      <c r="J22" s="638"/>
      <c r="K22" s="638"/>
      <c r="L22" s="638"/>
      <c r="M22" s="638"/>
      <c r="N22" s="638"/>
      <c r="O22" s="638"/>
      <c r="P22" s="638"/>
      <c r="Q22" s="639"/>
      <c r="R22" s="640">
        <v>4104916</v>
      </c>
      <c r="S22" s="641"/>
      <c r="T22" s="641"/>
      <c r="U22" s="641"/>
      <c r="V22" s="641"/>
      <c r="W22" s="641"/>
      <c r="X22" s="641"/>
      <c r="Y22" s="642"/>
      <c r="Z22" s="677">
        <v>13.8</v>
      </c>
      <c r="AA22" s="677"/>
      <c r="AB22" s="677"/>
      <c r="AC22" s="677"/>
      <c r="AD22" s="678">
        <v>3373045</v>
      </c>
      <c r="AE22" s="678"/>
      <c r="AF22" s="678"/>
      <c r="AG22" s="678"/>
      <c r="AH22" s="678"/>
      <c r="AI22" s="678"/>
      <c r="AJ22" s="678"/>
      <c r="AK22" s="678"/>
      <c r="AL22" s="643">
        <v>20.6</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t="s">
        <v>140</v>
      </c>
      <c r="BH22" s="641"/>
      <c r="BI22" s="641"/>
      <c r="BJ22" s="641"/>
      <c r="BK22" s="641"/>
      <c r="BL22" s="641"/>
      <c r="BM22" s="641"/>
      <c r="BN22" s="642"/>
      <c r="BO22" s="677" t="s">
        <v>237</v>
      </c>
      <c r="BP22" s="677"/>
      <c r="BQ22" s="677"/>
      <c r="BR22" s="677"/>
      <c r="BS22" s="646" t="s">
        <v>140</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286</v>
      </c>
      <c r="C23" s="638"/>
      <c r="D23" s="638"/>
      <c r="E23" s="638"/>
      <c r="F23" s="638"/>
      <c r="G23" s="638"/>
      <c r="H23" s="638"/>
      <c r="I23" s="638"/>
      <c r="J23" s="638"/>
      <c r="K23" s="638"/>
      <c r="L23" s="638"/>
      <c r="M23" s="638"/>
      <c r="N23" s="638"/>
      <c r="O23" s="638"/>
      <c r="P23" s="638"/>
      <c r="Q23" s="639"/>
      <c r="R23" s="640">
        <v>3373045</v>
      </c>
      <c r="S23" s="641"/>
      <c r="T23" s="641"/>
      <c r="U23" s="641"/>
      <c r="V23" s="641"/>
      <c r="W23" s="641"/>
      <c r="X23" s="641"/>
      <c r="Y23" s="642"/>
      <c r="Z23" s="677">
        <v>11.3</v>
      </c>
      <c r="AA23" s="677"/>
      <c r="AB23" s="677"/>
      <c r="AC23" s="677"/>
      <c r="AD23" s="678">
        <v>3373045</v>
      </c>
      <c r="AE23" s="678"/>
      <c r="AF23" s="678"/>
      <c r="AG23" s="678"/>
      <c r="AH23" s="678"/>
      <c r="AI23" s="678"/>
      <c r="AJ23" s="678"/>
      <c r="AK23" s="678"/>
      <c r="AL23" s="643">
        <v>20.6</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v>683839</v>
      </c>
      <c r="BH23" s="641"/>
      <c r="BI23" s="641"/>
      <c r="BJ23" s="641"/>
      <c r="BK23" s="641"/>
      <c r="BL23" s="641"/>
      <c r="BM23" s="641"/>
      <c r="BN23" s="642"/>
      <c r="BO23" s="677">
        <v>6</v>
      </c>
      <c r="BP23" s="677"/>
      <c r="BQ23" s="677"/>
      <c r="BR23" s="677"/>
      <c r="BS23" s="646" t="s">
        <v>140</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x14ac:dyDescent="0.15">
      <c r="B24" s="637" t="s">
        <v>293</v>
      </c>
      <c r="C24" s="638"/>
      <c r="D24" s="638"/>
      <c r="E24" s="638"/>
      <c r="F24" s="638"/>
      <c r="G24" s="638"/>
      <c r="H24" s="638"/>
      <c r="I24" s="638"/>
      <c r="J24" s="638"/>
      <c r="K24" s="638"/>
      <c r="L24" s="638"/>
      <c r="M24" s="638"/>
      <c r="N24" s="638"/>
      <c r="O24" s="638"/>
      <c r="P24" s="638"/>
      <c r="Q24" s="639"/>
      <c r="R24" s="640">
        <v>731871</v>
      </c>
      <c r="S24" s="641"/>
      <c r="T24" s="641"/>
      <c r="U24" s="641"/>
      <c r="V24" s="641"/>
      <c r="W24" s="641"/>
      <c r="X24" s="641"/>
      <c r="Y24" s="642"/>
      <c r="Z24" s="677">
        <v>2.5</v>
      </c>
      <c r="AA24" s="677"/>
      <c r="AB24" s="677"/>
      <c r="AC24" s="677"/>
      <c r="AD24" s="678" t="s">
        <v>140</v>
      </c>
      <c r="AE24" s="678"/>
      <c r="AF24" s="678"/>
      <c r="AG24" s="678"/>
      <c r="AH24" s="678"/>
      <c r="AI24" s="678"/>
      <c r="AJ24" s="678"/>
      <c r="AK24" s="678"/>
      <c r="AL24" s="643" t="s">
        <v>140</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140</v>
      </c>
      <c r="BH24" s="641"/>
      <c r="BI24" s="641"/>
      <c r="BJ24" s="641"/>
      <c r="BK24" s="641"/>
      <c r="BL24" s="641"/>
      <c r="BM24" s="641"/>
      <c r="BN24" s="642"/>
      <c r="BO24" s="677" t="s">
        <v>237</v>
      </c>
      <c r="BP24" s="677"/>
      <c r="BQ24" s="677"/>
      <c r="BR24" s="677"/>
      <c r="BS24" s="646" t="s">
        <v>140</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14228639</v>
      </c>
      <c r="CS24" s="696"/>
      <c r="CT24" s="696"/>
      <c r="CU24" s="696"/>
      <c r="CV24" s="696"/>
      <c r="CW24" s="696"/>
      <c r="CX24" s="696"/>
      <c r="CY24" s="739"/>
      <c r="CZ24" s="740">
        <v>51.4</v>
      </c>
      <c r="DA24" s="711"/>
      <c r="DB24" s="711"/>
      <c r="DC24" s="743"/>
      <c r="DD24" s="738">
        <v>8880714</v>
      </c>
      <c r="DE24" s="696"/>
      <c r="DF24" s="696"/>
      <c r="DG24" s="696"/>
      <c r="DH24" s="696"/>
      <c r="DI24" s="696"/>
      <c r="DJ24" s="696"/>
      <c r="DK24" s="739"/>
      <c r="DL24" s="738">
        <v>8752012</v>
      </c>
      <c r="DM24" s="696"/>
      <c r="DN24" s="696"/>
      <c r="DO24" s="696"/>
      <c r="DP24" s="696"/>
      <c r="DQ24" s="696"/>
      <c r="DR24" s="696"/>
      <c r="DS24" s="696"/>
      <c r="DT24" s="696"/>
      <c r="DU24" s="696"/>
      <c r="DV24" s="739"/>
      <c r="DW24" s="740">
        <v>50.3</v>
      </c>
      <c r="DX24" s="711"/>
      <c r="DY24" s="711"/>
      <c r="DZ24" s="711"/>
      <c r="EA24" s="711"/>
      <c r="EB24" s="711"/>
      <c r="EC24" s="741"/>
    </row>
    <row r="25" spans="2:133" ht="11.25" customHeight="1" x14ac:dyDescent="0.15">
      <c r="B25" s="637" t="s">
        <v>296</v>
      </c>
      <c r="C25" s="638"/>
      <c r="D25" s="638"/>
      <c r="E25" s="638"/>
      <c r="F25" s="638"/>
      <c r="G25" s="638"/>
      <c r="H25" s="638"/>
      <c r="I25" s="638"/>
      <c r="J25" s="638"/>
      <c r="K25" s="638"/>
      <c r="L25" s="638"/>
      <c r="M25" s="638"/>
      <c r="N25" s="638"/>
      <c r="O25" s="638"/>
      <c r="P25" s="638"/>
      <c r="Q25" s="639"/>
      <c r="R25" s="640" t="s">
        <v>237</v>
      </c>
      <c r="S25" s="641"/>
      <c r="T25" s="641"/>
      <c r="U25" s="641"/>
      <c r="V25" s="641"/>
      <c r="W25" s="641"/>
      <c r="X25" s="641"/>
      <c r="Y25" s="642"/>
      <c r="Z25" s="677" t="s">
        <v>140</v>
      </c>
      <c r="AA25" s="677"/>
      <c r="AB25" s="677"/>
      <c r="AC25" s="677"/>
      <c r="AD25" s="678" t="s">
        <v>140</v>
      </c>
      <c r="AE25" s="678"/>
      <c r="AF25" s="678"/>
      <c r="AG25" s="678"/>
      <c r="AH25" s="678"/>
      <c r="AI25" s="678"/>
      <c r="AJ25" s="678"/>
      <c r="AK25" s="678"/>
      <c r="AL25" s="643" t="s">
        <v>140</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237</v>
      </c>
      <c r="BH25" s="641"/>
      <c r="BI25" s="641"/>
      <c r="BJ25" s="641"/>
      <c r="BK25" s="641"/>
      <c r="BL25" s="641"/>
      <c r="BM25" s="641"/>
      <c r="BN25" s="642"/>
      <c r="BO25" s="677" t="s">
        <v>237</v>
      </c>
      <c r="BP25" s="677"/>
      <c r="BQ25" s="677"/>
      <c r="BR25" s="677"/>
      <c r="BS25" s="646" t="s">
        <v>237</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3860638</v>
      </c>
      <c r="CS25" s="659"/>
      <c r="CT25" s="659"/>
      <c r="CU25" s="659"/>
      <c r="CV25" s="659"/>
      <c r="CW25" s="659"/>
      <c r="CX25" s="659"/>
      <c r="CY25" s="660"/>
      <c r="CZ25" s="643">
        <v>13.9</v>
      </c>
      <c r="DA25" s="661"/>
      <c r="DB25" s="661"/>
      <c r="DC25" s="662"/>
      <c r="DD25" s="646">
        <v>3537414</v>
      </c>
      <c r="DE25" s="659"/>
      <c r="DF25" s="659"/>
      <c r="DG25" s="659"/>
      <c r="DH25" s="659"/>
      <c r="DI25" s="659"/>
      <c r="DJ25" s="659"/>
      <c r="DK25" s="660"/>
      <c r="DL25" s="646">
        <v>3485981</v>
      </c>
      <c r="DM25" s="659"/>
      <c r="DN25" s="659"/>
      <c r="DO25" s="659"/>
      <c r="DP25" s="659"/>
      <c r="DQ25" s="659"/>
      <c r="DR25" s="659"/>
      <c r="DS25" s="659"/>
      <c r="DT25" s="659"/>
      <c r="DU25" s="659"/>
      <c r="DV25" s="660"/>
      <c r="DW25" s="643">
        <v>20</v>
      </c>
      <c r="DX25" s="661"/>
      <c r="DY25" s="661"/>
      <c r="DZ25" s="661"/>
      <c r="EA25" s="661"/>
      <c r="EB25" s="661"/>
      <c r="EC25" s="676"/>
    </row>
    <row r="26" spans="2:133" ht="11.25" customHeight="1" x14ac:dyDescent="0.15">
      <c r="B26" s="637" t="s">
        <v>299</v>
      </c>
      <c r="C26" s="638"/>
      <c r="D26" s="638"/>
      <c r="E26" s="638"/>
      <c r="F26" s="638"/>
      <c r="G26" s="638"/>
      <c r="H26" s="638"/>
      <c r="I26" s="638"/>
      <c r="J26" s="638"/>
      <c r="K26" s="638"/>
      <c r="L26" s="638"/>
      <c r="M26" s="638"/>
      <c r="N26" s="638"/>
      <c r="O26" s="638"/>
      <c r="P26" s="638"/>
      <c r="Q26" s="639"/>
      <c r="R26" s="640">
        <v>17595920</v>
      </c>
      <c r="S26" s="641"/>
      <c r="T26" s="641"/>
      <c r="U26" s="641"/>
      <c r="V26" s="641"/>
      <c r="W26" s="641"/>
      <c r="X26" s="641"/>
      <c r="Y26" s="642"/>
      <c r="Z26" s="677">
        <v>59</v>
      </c>
      <c r="AA26" s="677"/>
      <c r="AB26" s="677"/>
      <c r="AC26" s="677"/>
      <c r="AD26" s="678">
        <v>16180210</v>
      </c>
      <c r="AE26" s="678"/>
      <c r="AF26" s="678"/>
      <c r="AG26" s="678"/>
      <c r="AH26" s="678"/>
      <c r="AI26" s="678"/>
      <c r="AJ26" s="678"/>
      <c r="AK26" s="678"/>
      <c r="AL26" s="643">
        <v>98.7</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237</v>
      </c>
      <c r="BH26" s="641"/>
      <c r="BI26" s="641"/>
      <c r="BJ26" s="641"/>
      <c r="BK26" s="641"/>
      <c r="BL26" s="641"/>
      <c r="BM26" s="641"/>
      <c r="BN26" s="642"/>
      <c r="BO26" s="677" t="s">
        <v>237</v>
      </c>
      <c r="BP26" s="677"/>
      <c r="BQ26" s="677"/>
      <c r="BR26" s="677"/>
      <c r="BS26" s="646" t="s">
        <v>237</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2661563</v>
      </c>
      <c r="CS26" s="641"/>
      <c r="CT26" s="641"/>
      <c r="CU26" s="641"/>
      <c r="CV26" s="641"/>
      <c r="CW26" s="641"/>
      <c r="CX26" s="641"/>
      <c r="CY26" s="642"/>
      <c r="CZ26" s="643">
        <v>9.6</v>
      </c>
      <c r="DA26" s="661"/>
      <c r="DB26" s="661"/>
      <c r="DC26" s="662"/>
      <c r="DD26" s="646">
        <v>2371603</v>
      </c>
      <c r="DE26" s="641"/>
      <c r="DF26" s="641"/>
      <c r="DG26" s="641"/>
      <c r="DH26" s="641"/>
      <c r="DI26" s="641"/>
      <c r="DJ26" s="641"/>
      <c r="DK26" s="642"/>
      <c r="DL26" s="646" t="s">
        <v>140</v>
      </c>
      <c r="DM26" s="641"/>
      <c r="DN26" s="641"/>
      <c r="DO26" s="641"/>
      <c r="DP26" s="641"/>
      <c r="DQ26" s="641"/>
      <c r="DR26" s="641"/>
      <c r="DS26" s="641"/>
      <c r="DT26" s="641"/>
      <c r="DU26" s="641"/>
      <c r="DV26" s="642"/>
      <c r="DW26" s="643" t="s">
        <v>237</v>
      </c>
      <c r="DX26" s="661"/>
      <c r="DY26" s="661"/>
      <c r="DZ26" s="661"/>
      <c r="EA26" s="661"/>
      <c r="EB26" s="661"/>
      <c r="EC26" s="676"/>
    </row>
    <row r="27" spans="2:133" ht="11.25" customHeight="1" x14ac:dyDescent="0.15">
      <c r="B27" s="637" t="s">
        <v>302</v>
      </c>
      <c r="C27" s="638"/>
      <c r="D27" s="638"/>
      <c r="E27" s="638"/>
      <c r="F27" s="638"/>
      <c r="G27" s="638"/>
      <c r="H27" s="638"/>
      <c r="I27" s="638"/>
      <c r="J27" s="638"/>
      <c r="K27" s="638"/>
      <c r="L27" s="638"/>
      <c r="M27" s="638"/>
      <c r="N27" s="638"/>
      <c r="O27" s="638"/>
      <c r="P27" s="638"/>
      <c r="Q27" s="639"/>
      <c r="R27" s="640">
        <v>12946</v>
      </c>
      <c r="S27" s="641"/>
      <c r="T27" s="641"/>
      <c r="U27" s="641"/>
      <c r="V27" s="641"/>
      <c r="W27" s="641"/>
      <c r="X27" s="641"/>
      <c r="Y27" s="642"/>
      <c r="Z27" s="677">
        <v>0</v>
      </c>
      <c r="AA27" s="677"/>
      <c r="AB27" s="677"/>
      <c r="AC27" s="677"/>
      <c r="AD27" s="678">
        <v>12946</v>
      </c>
      <c r="AE27" s="678"/>
      <c r="AF27" s="678"/>
      <c r="AG27" s="678"/>
      <c r="AH27" s="678"/>
      <c r="AI27" s="678"/>
      <c r="AJ27" s="678"/>
      <c r="AK27" s="678"/>
      <c r="AL27" s="643">
        <v>0.1</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11465085</v>
      </c>
      <c r="BH27" s="641"/>
      <c r="BI27" s="641"/>
      <c r="BJ27" s="641"/>
      <c r="BK27" s="641"/>
      <c r="BL27" s="641"/>
      <c r="BM27" s="641"/>
      <c r="BN27" s="642"/>
      <c r="BO27" s="677">
        <v>100</v>
      </c>
      <c r="BP27" s="677"/>
      <c r="BQ27" s="677"/>
      <c r="BR27" s="677"/>
      <c r="BS27" s="646" t="s">
        <v>140</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7178433</v>
      </c>
      <c r="CS27" s="659"/>
      <c r="CT27" s="659"/>
      <c r="CU27" s="659"/>
      <c r="CV27" s="659"/>
      <c r="CW27" s="659"/>
      <c r="CX27" s="659"/>
      <c r="CY27" s="660"/>
      <c r="CZ27" s="643">
        <v>25.9</v>
      </c>
      <c r="DA27" s="661"/>
      <c r="DB27" s="661"/>
      <c r="DC27" s="662"/>
      <c r="DD27" s="646">
        <v>2167202</v>
      </c>
      <c r="DE27" s="659"/>
      <c r="DF27" s="659"/>
      <c r="DG27" s="659"/>
      <c r="DH27" s="659"/>
      <c r="DI27" s="659"/>
      <c r="DJ27" s="659"/>
      <c r="DK27" s="660"/>
      <c r="DL27" s="646">
        <v>2089933</v>
      </c>
      <c r="DM27" s="659"/>
      <c r="DN27" s="659"/>
      <c r="DO27" s="659"/>
      <c r="DP27" s="659"/>
      <c r="DQ27" s="659"/>
      <c r="DR27" s="659"/>
      <c r="DS27" s="659"/>
      <c r="DT27" s="659"/>
      <c r="DU27" s="659"/>
      <c r="DV27" s="660"/>
      <c r="DW27" s="643">
        <v>12</v>
      </c>
      <c r="DX27" s="661"/>
      <c r="DY27" s="661"/>
      <c r="DZ27" s="661"/>
      <c r="EA27" s="661"/>
      <c r="EB27" s="661"/>
      <c r="EC27" s="676"/>
    </row>
    <row r="28" spans="2:133" ht="11.25" customHeight="1" x14ac:dyDescent="0.15">
      <c r="B28" s="637" t="s">
        <v>305</v>
      </c>
      <c r="C28" s="638"/>
      <c r="D28" s="638"/>
      <c r="E28" s="638"/>
      <c r="F28" s="638"/>
      <c r="G28" s="638"/>
      <c r="H28" s="638"/>
      <c r="I28" s="638"/>
      <c r="J28" s="638"/>
      <c r="K28" s="638"/>
      <c r="L28" s="638"/>
      <c r="M28" s="638"/>
      <c r="N28" s="638"/>
      <c r="O28" s="638"/>
      <c r="P28" s="638"/>
      <c r="Q28" s="639"/>
      <c r="R28" s="640">
        <v>298583</v>
      </c>
      <c r="S28" s="641"/>
      <c r="T28" s="641"/>
      <c r="U28" s="641"/>
      <c r="V28" s="641"/>
      <c r="W28" s="641"/>
      <c r="X28" s="641"/>
      <c r="Y28" s="642"/>
      <c r="Z28" s="677">
        <v>1</v>
      </c>
      <c r="AA28" s="677"/>
      <c r="AB28" s="677"/>
      <c r="AC28" s="677"/>
      <c r="AD28" s="678" t="s">
        <v>237</v>
      </c>
      <c r="AE28" s="678"/>
      <c r="AF28" s="678"/>
      <c r="AG28" s="678"/>
      <c r="AH28" s="678"/>
      <c r="AI28" s="678"/>
      <c r="AJ28" s="678"/>
      <c r="AK28" s="678"/>
      <c r="AL28" s="643" t="s">
        <v>237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3189568</v>
      </c>
      <c r="CS28" s="641"/>
      <c r="CT28" s="641"/>
      <c r="CU28" s="641"/>
      <c r="CV28" s="641"/>
      <c r="CW28" s="641"/>
      <c r="CX28" s="641"/>
      <c r="CY28" s="642"/>
      <c r="CZ28" s="643">
        <v>11.5</v>
      </c>
      <c r="DA28" s="661"/>
      <c r="DB28" s="661"/>
      <c r="DC28" s="662"/>
      <c r="DD28" s="646">
        <v>3176098</v>
      </c>
      <c r="DE28" s="641"/>
      <c r="DF28" s="641"/>
      <c r="DG28" s="641"/>
      <c r="DH28" s="641"/>
      <c r="DI28" s="641"/>
      <c r="DJ28" s="641"/>
      <c r="DK28" s="642"/>
      <c r="DL28" s="646">
        <v>3176098</v>
      </c>
      <c r="DM28" s="641"/>
      <c r="DN28" s="641"/>
      <c r="DO28" s="641"/>
      <c r="DP28" s="641"/>
      <c r="DQ28" s="641"/>
      <c r="DR28" s="641"/>
      <c r="DS28" s="641"/>
      <c r="DT28" s="641"/>
      <c r="DU28" s="641"/>
      <c r="DV28" s="642"/>
      <c r="DW28" s="643">
        <v>18.3</v>
      </c>
      <c r="DX28" s="661"/>
      <c r="DY28" s="661"/>
      <c r="DZ28" s="661"/>
      <c r="EA28" s="661"/>
      <c r="EB28" s="661"/>
      <c r="EC28" s="676"/>
    </row>
    <row r="29" spans="2:133" ht="11.25" customHeight="1" x14ac:dyDescent="0.15">
      <c r="B29" s="637" t="s">
        <v>307</v>
      </c>
      <c r="C29" s="638"/>
      <c r="D29" s="638"/>
      <c r="E29" s="638"/>
      <c r="F29" s="638"/>
      <c r="G29" s="638"/>
      <c r="H29" s="638"/>
      <c r="I29" s="638"/>
      <c r="J29" s="638"/>
      <c r="K29" s="638"/>
      <c r="L29" s="638"/>
      <c r="M29" s="638"/>
      <c r="N29" s="638"/>
      <c r="O29" s="638"/>
      <c r="P29" s="638"/>
      <c r="Q29" s="639"/>
      <c r="R29" s="640">
        <v>219156</v>
      </c>
      <c r="S29" s="641"/>
      <c r="T29" s="641"/>
      <c r="U29" s="641"/>
      <c r="V29" s="641"/>
      <c r="W29" s="641"/>
      <c r="X29" s="641"/>
      <c r="Y29" s="642"/>
      <c r="Z29" s="677">
        <v>0.7</v>
      </c>
      <c r="AA29" s="677"/>
      <c r="AB29" s="677"/>
      <c r="AC29" s="677"/>
      <c r="AD29" s="678">
        <v>53179</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308</v>
      </c>
      <c r="CE29" s="726"/>
      <c r="CF29" s="673" t="s">
        <v>309</v>
      </c>
      <c r="CG29" s="674"/>
      <c r="CH29" s="674"/>
      <c r="CI29" s="674"/>
      <c r="CJ29" s="674"/>
      <c r="CK29" s="674"/>
      <c r="CL29" s="674"/>
      <c r="CM29" s="674"/>
      <c r="CN29" s="674"/>
      <c r="CO29" s="674"/>
      <c r="CP29" s="674"/>
      <c r="CQ29" s="675"/>
      <c r="CR29" s="640">
        <v>3189568</v>
      </c>
      <c r="CS29" s="659"/>
      <c r="CT29" s="659"/>
      <c r="CU29" s="659"/>
      <c r="CV29" s="659"/>
      <c r="CW29" s="659"/>
      <c r="CX29" s="659"/>
      <c r="CY29" s="660"/>
      <c r="CZ29" s="643">
        <v>11.5</v>
      </c>
      <c r="DA29" s="661"/>
      <c r="DB29" s="661"/>
      <c r="DC29" s="662"/>
      <c r="DD29" s="646">
        <v>3176098</v>
      </c>
      <c r="DE29" s="659"/>
      <c r="DF29" s="659"/>
      <c r="DG29" s="659"/>
      <c r="DH29" s="659"/>
      <c r="DI29" s="659"/>
      <c r="DJ29" s="659"/>
      <c r="DK29" s="660"/>
      <c r="DL29" s="646">
        <v>3176098</v>
      </c>
      <c r="DM29" s="659"/>
      <c r="DN29" s="659"/>
      <c r="DO29" s="659"/>
      <c r="DP29" s="659"/>
      <c r="DQ29" s="659"/>
      <c r="DR29" s="659"/>
      <c r="DS29" s="659"/>
      <c r="DT29" s="659"/>
      <c r="DU29" s="659"/>
      <c r="DV29" s="660"/>
      <c r="DW29" s="643">
        <v>18.3</v>
      </c>
      <c r="DX29" s="661"/>
      <c r="DY29" s="661"/>
      <c r="DZ29" s="661"/>
      <c r="EA29" s="661"/>
      <c r="EB29" s="661"/>
      <c r="EC29" s="676"/>
    </row>
    <row r="30" spans="2:133" ht="11.25" customHeight="1" x14ac:dyDescent="0.15">
      <c r="B30" s="637" t="s">
        <v>310</v>
      </c>
      <c r="C30" s="638"/>
      <c r="D30" s="638"/>
      <c r="E30" s="638"/>
      <c r="F30" s="638"/>
      <c r="G30" s="638"/>
      <c r="H30" s="638"/>
      <c r="I30" s="638"/>
      <c r="J30" s="638"/>
      <c r="K30" s="638"/>
      <c r="L30" s="638"/>
      <c r="M30" s="638"/>
      <c r="N30" s="638"/>
      <c r="O30" s="638"/>
      <c r="P30" s="638"/>
      <c r="Q30" s="639"/>
      <c r="R30" s="640">
        <v>36221</v>
      </c>
      <c r="S30" s="641"/>
      <c r="T30" s="641"/>
      <c r="U30" s="641"/>
      <c r="V30" s="641"/>
      <c r="W30" s="641"/>
      <c r="X30" s="641"/>
      <c r="Y30" s="642"/>
      <c r="Z30" s="677">
        <v>0.1</v>
      </c>
      <c r="AA30" s="677"/>
      <c r="AB30" s="677"/>
      <c r="AC30" s="677"/>
      <c r="AD30" s="678" t="s">
        <v>237</v>
      </c>
      <c r="AE30" s="678"/>
      <c r="AF30" s="678"/>
      <c r="AG30" s="678"/>
      <c r="AH30" s="678"/>
      <c r="AI30" s="678"/>
      <c r="AJ30" s="678"/>
      <c r="AK30" s="678"/>
      <c r="AL30" s="643" t="s">
        <v>237</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14"/>
      <c r="BI30" s="714"/>
      <c r="BJ30" s="714"/>
      <c r="BK30" s="714"/>
      <c r="BL30" s="714"/>
      <c r="BM30" s="714"/>
      <c r="BN30" s="714"/>
      <c r="BO30" s="714"/>
      <c r="BP30" s="714"/>
      <c r="BQ30" s="715"/>
      <c r="BR30" s="701" t="s">
        <v>312</v>
      </c>
      <c r="BS30" s="714"/>
      <c r="BT30" s="714"/>
      <c r="BU30" s="714"/>
      <c r="BV30" s="714"/>
      <c r="BW30" s="714"/>
      <c r="BX30" s="714"/>
      <c r="BY30" s="714"/>
      <c r="BZ30" s="714"/>
      <c r="CA30" s="714"/>
      <c r="CB30" s="715"/>
      <c r="CD30" s="727"/>
      <c r="CE30" s="728"/>
      <c r="CF30" s="673" t="s">
        <v>313</v>
      </c>
      <c r="CG30" s="674"/>
      <c r="CH30" s="674"/>
      <c r="CI30" s="674"/>
      <c r="CJ30" s="674"/>
      <c r="CK30" s="674"/>
      <c r="CL30" s="674"/>
      <c r="CM30" s="674"/>
      <c r="CN30" s="674"/>
      <c r="CO30" s="674"/>
      <c r="CP30" s="674"/>
      <c r="CQ30" s="675"/>
      <c r="CR30" s="640">
        <v>3060795</v>
      </c>
      <c r="CS30" s="641"/>
      <c r="CT30" s="641"/>
      <c r="CU30" s="641"/>
      <c r="CV30" s="641"/>
      <c r="CW30" s="641"/>
      <c r="CX30" s="641"/>
      <c r="CY30" s="642"/>
      <c r="CZ30" s="643">
        <v>11</v>
      </c>
      <c r="DA30" s="661"/>
      <c r="DB30" s="661"/>
      <c r="DC30" s="662"/>
      <c r="DD30" s="646">
        <v>3047379</v>
      </c>
      <c r="DE30" s="641"/>
      <c r="DF30" s="641"/>
      <c r="DG30" s="641"/>
      <c r="DH30" s="641"/>
      <c r="DI30" s="641"/>
      <c r="DJ30" s="641"/>
      <c r="DK30" s="642"/>
      <c r="DL30" s="646">
        <v>3047379</v>
      </c>
      <c r="DM30" s="641"/>
      <c r="DN30" s="641"/>
      <c r="DO30" s="641"/>
      <c r="DP30" s="641"/>
      <c r="DQ30" s="641"/>
      <c r="DR30" s="641"/>
      <c r="DS30" s="641"/>
      <c r="DT30" s="641"/>
      <c r="DU30" s="641"/>
      <c r="DV30" s="642"/>
      <c r="DW30" s="643">
        <v>17.5</v>
      </c>
      <c r="DX30" s="661"/>
      <c r="DY30" s="661"/>
      <c r="DZ30" s="661"/>
      <c r="EA30" s="661"/>
      <c r="EB30" s="661"/>
      <c r="EC30" s="676"/>
    </row>
    <row r="31" spans="2:133" ht="11.25" customHeight="1" x14ac:dyDescent="0.15">
      <c r="B31" s="637" t="s">
        <v>314</v>
      </c>
      <c r="C31" s="638"/>
      <c r="D31" s="638"/>
      <c r="E31" s="638"/>
      <c r="F31" s="638"/>
      <c r="G31" s="638"/>
      <c r="H31" s="638"/>
      <c r="I31" s="638"/>
      <c r="J31" s="638"/>
      <c r="K31" s="638"/>
      <c r="L31" s="638"/>
      <c r="M31" s="638"/>
      <c r="N31" s="638"/>
      <c r="O31" s="638"/>
      <c r="P31" s="638"/>
      <c r="Q31" s="639"/>
      <c r="R31" s="640">
        <v>4326657</v>
      </c>
      <c r="S31" s="641"/>
      <c r="T31" s="641"/>
      <c r="U31" s="641"/>
      <c r="V31" s="641"/>
      <c r="W31" s="641"/>
      <c r="X31" s="641"/>
      <c r="Y31" s="642"/>
      <c r="Z31" s="677">
        <v>14.5</v>
      </c>
      <c r="AA31" s="677"/>
      <c r="AB31" s="677"/>
      <c r="AC31" s="677"/>
      <c r="AD31" s="678" t="s">
        <v>140</v>
      </c>
      <c r="AE31" s="678"/>
      <c r="AF31" s="678"/>
      <c r="AG31" s="678"/>
      <c r="AH31" s="678"/>
      <c r="AI31" s="678"/>
      <c r="AJ31" s="678"/>
      <c r="AK31" s="678"/>
      <c r="AL31" s="643" t="s">
        <v>140</v>
      </c>
      <c r="AM31" s="644"/>
      <c r="AN31" s="644"/>
      <c r="AO31" s="679"/>
      <c r="AP31" s="716" t="s">
        <v>315</v>
      </c>
      <c r="AQ31" s="717"/>
      <c r="AR31" s="717"/>
      <c r="AS31" s="717"/>
      <c r="AT31" s="722" t="s">
        <v>316</v>
      </c>
      <c r="AU31" s="231"/>
      <c r="AV31" s="231"/>
      <c r="AW31" s="231"/>
      <c r="AX31" s="706" t="s">
        <v>191</v>
      </c>
      <c r="AY31" s="707"/>
      <c r="AZ31" s="707"/>
      <c r="BA31" s="707"/>
      <c r="BB31" s="707"/>
      <c r="BC31" s="707"/>
      <c r="BD31" s="707"/>
      <c r="BE31" s="707"/>
      <c r="BF31" s="708"/>
      <c r="BG31" s="709">
        <v>98.9</v>
      </c>
      <c r="BH31" s="710"/>
      <c r="BI31" s="710"/>
      <c r="BJ31" s="710"/>
      <c r="BK31" s="710"/>
      <c r="BL31" s="710"/>
      <c r="BM31" s="711">
        <v>96.9</v>
      </c>
      <c r="BN31" s="710"/>
      <c r="BO31" s="710"/>
      <c r="BP31" s="710"/>
      <c r="BQ31" s="712"/>
      <c r="BR31" s="709">
        <v>98.9</v>
      </c>
      <c r="BS31" s="710"/>
      <c r="BT31" s="710"/>
      <c r="BU31" s="710"/>
      <c r="BV31" s="710"/>
      <c r="BW31" s="710"/>
      <c r="BX31" s="711">
        <v>96.6</v>
      </c>
      <c r="BY31" s="710"/>
      <c r="BZ31" s="710"/>
      <c r="CA31" s="710"/>
      <c r="CB31" s="712"/>
      <c r="CD31" s="727"/>
      <c r="CE31" s="728"/>
      <c r="CF31" s="673" t="s">
        <v>317</v>
      </c>
      <c r="CG31" s="674"/>
      <c r="CH31" s="674"/>
      <c r="CI31" s="674"/>
      <c r="CJ31" s="674"/>
      <c r="CK31" s="674"/>
      <c r="CL31" s="674"/>
      <c r="CM31" s="674"/>
      <c r="CN31" s="674"/>
      <c r="CO31" s="674"/>
      <c r="CP31" s="674"/>
      <c r="CQ31" s="675"/>
      <c r="CR31" s="640">
        <v>128773</v>
      </c>
      <c r="CS31" s="659"/>
      <c r="CT31" s="659"/>
      <c r="CU31" s="659"/>
      <c r="CV31" s="659"/>
      <c r="CW31" s="659"/>
      <c r="CX31" s="659"/>
      <c r="CY31" s="660"/>
      <c r="CZ31" s="643">
        <v>0.5</v>
      </c>
      <c r="DA31" s="661"/>
      <c r="DB31" s="661"/>
      <c r="DC31" s="662"/>
      <c r="DD31" s="646">
        <v>128719</v>
      </c>
      <c r="DE31" s="659"/>
      <c r="DF31" s="659"/>
      <c r="DG31" s="659"/>
      <c r="DH31" s="659"/>
      <c r="DI31" s="659"/>
      <c r="DJ31" s="659"/>
      <c r="DK31" s="660"/>
      <c r="DL31" s="646">
        <v>128719</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318</v>
      </c>
      <c r="C32" s="732"/>
      <c r="D32" s="732"/>
      <c r="E32" s="732"/>
      <c r="F32" s="732"/>
      <c r="G32" s="732"/>
      <c r="H32" s="732"/>
      <c r="I32" s="732"/>
      <c r="J32" s="732"/>
      <c r="K32" s="732"/>
      <c r="L32" s="732"/>
      <c r="M32" s="732"/>
      <c r="N32" s="732"/>
      <c r="O32" s="732"/>
      <c r="P32" s="732"/>
      <c r="Q32" s="733"/>
      <c r="R32" s="640" t="s">
        <v>140</v>
      </c>
      <c r="S32" s="641"/>
      <c r="T32" s="641"/>
      <c r="U32" s="641"/>
      <c r="V32" s="641"/>
      <c r="W32" s="641"/>
      <c r="X32" s="641"/>
      <c r="Y32" s="642"/>
      <c r="Z32" s="677" t="s">
        <v>237</v>
      </c>
      <c r="AA32" s="677"/>
      <c r="AB32" s="677"/>
      <c r="AC32" s="677"/>
      <c r="AD32" s="678" t="s">
        <v>237</v>
      </c>
      <c r="AE32" s="678"/>
      <c r="AF32" s="678"/>
      <c r="AG32" s="678"/>
      <c r="AH32" s="678"/>
      <c r="AI32" s="678"/>
      <c r="AJ32" s="678"/>
      <c r="AK32" s="678"/>
      <c r="AL32" s="643" t="s">
        <v>140</v>
      </c>
      <c r="AM32" s="644"/>
      <c r="AN32" s="644"/>
      <c r="AO32" s="679"/>
      <c r="AP32" s="718"/>
      <c r="AQ32" s="719"/>
      <c r="AR32" s="719"/>
      <c r="AS32" s="719"/>
      <c r="AT32" s="723"/>
      <c r="AU32" s="230" t="s">
        <v>319</v>
      </c>
      <c r="AV32" s="230"/>
      <c r="AW32" s="230"/>
      <c r="AX32" s="637" t="s">
        <v>320</v>
      </c>
      <c r="AY32" s="638"/>
      <c r="AZ32" s="638"/>
      <c r="BA32" s="638"/>
      <c r="BB32" s="638"/>
      <c r="BC32" s="638"/>
      <c r="BD32" s="638"/>
      <c r="BE32" s="638"/>
      <c r="BF32" s="639"/>
      <c r="BG32" s="713">
        <v>99.1</v>
      </c>
      <c r="BH32" s="659"/>
      <c r="BI32" s="659"/>
      <c r="BJ32" s="659"/>
      <c r="BK32" s="659"/>
      <c r="BL32" s="659"/>
      <c r="BM32" s="644">
        <v>97.9</v>
      </c>
      <c r="BN32" s="705"/>
      <c r="BO32" s="705"/>
      <c r="BP32" s="705"/>
      <c r="BQ32" s="683"/>
      <c r="BR32" s="713">
        <v>99.2</v>
      </c>
      <c r="BS32" s="659"/>
      <c r="BT32" s="659"/>
      <c r="BU32" s="659"/>
      <c r="BV32" s="659"/>
      <c r="BW32" s="659"/>
      <c r="BX32" s="644">
        <v>97.6</v>
      </c>
      <c r="BY32" s="705"/>
      <c r="BZ32" s="705"/>
      <c r="CA32" s="705"/>
      <c r="CB32" s="683"/>
      <c r="CD32" s="729"/>
      <c r="CE32" s="730"/>
      <c r="CF32" s="673" t="s">
        <v>321</v>
      </c>
      <c r="CG32" s="674"/>
      <c r="CH32" s="674"/>
      <c r="CI32" s="674"/>
      <c r="CJ32" s="674"/>
      <c r="CK32" s="674"/>
      <c r="CL32" s="674"/>
      <c r="CM32" s="674"/>
      <c r="CN32" s="674"/>
      <c r="CO32" s="674"/>
      <c r="CP32" s="674"/>
      <c r="CQ32" s="675"/>
      <c r="CR32" s="640" t="s">
        <v>140</v>
      </c>
      <c r="CS32" s="641"/>
      <c r="CT32" s="641"/>
      <c r="CU32" s="641"/>
      <c r="CV32" s="641"/>
      <c r="CW32" s="641"/>
      <c r="CX32" s="641"/>
      <c r="CY32" s="642"/>
      <c r="CZ32" s="643" t="s">
        <v>237</v>
      </c>
      <c r="DA32" s="661"/>
      <c r="DB32" s="661"/>
      <c r="DC32" s="662"/>
      <c r="DD32" s="646" t="s">
        <v>140</v>
      </c>
      <c r="DE32" s="641"/>
      <c r="DF32" s="641"/>
      <c r="DG32" s="641"/>
      <c r="DH32" s="641"/>
      <c r="DI32" s="641"/>
      <c r="DJ32" s="641"/>
      <c r="DK32" s="642"/>
      <c r="DL32" s="646" t="s">
        <v>237</v>
      </c>
      <c r="DM32" s="641"/>
      <c r="DN32" s="641"/>
      <c r="DO32" s="641"/>
      <c r="DP32" s="641"/>
      <c r="DQ32" s="641"/>
      <c r="DR32" s="641"/>
      <c r="DS32" s="641"/>
      <c r="DT32" s="641"/>
      <c r="DU32" s="641"/>
      <c r="DV32" s="642"/>
      <c r="DW32" s="643" t="s">
        <v>140</v>
      </c>
      <c r="DX32" s="661"/>
      <c r="DY32" s="661"/>
      <c r="DZ32" s="661"/>
      <c r="EA32" s="661"/>
      <c r="EB32" s="661"/>
      <c r="EC32" s="676"/>
    </row>
    <row r="33" spans="2:133" ht="11.25" customHeight="1" x14ac:dyDescent="0.15">
      <c r="B33" s="637" t="s">
        <v>322</v>
      </c>
      <c r="C33" s="638"/>
      <c r="D33" s="638"/>
      <c r="E33" s="638"/>
      <c r="F33" s="638"/>
      <c r="G33" s="638"/>
      <c r="H33" s="638"/>
      <c r="I33" s="638"/>
      <c r="J33" s="638"/>
      <c r="K33" s="638"/>
      <c r="L33" s="638"/>
      <c r="M33" s="638"/>
      <c r="N33" s="638"/>
      <c r="O33" s="638"/>
      <c r="P33" s="638"/>
      <c r="Q33" s="639"/>
      <c r="R33" s="640">
        <v>2138983</v>
      </c>
      <c r="S33" s="641"/>
      <c r="T33" s="641"/>
      <c r="U33" s="641"/>
      <c r="V33" s="641"/>
      <c r="W33" s="641"/>
      <c r="X33" s="641"/>
      <c r="Y33" s="642"/>
      <c r="Z33" s="677">
        <v>7.2</v>
      </c>
      <c r="AA33" s="677"/>
      <c r="AB33" s="677"/>
      <c r="AC33" s="677"/>
      <c r="AD33" s="678" t="s">
        <v>237</v>
      </c>
      <c r="AE33" s="678"/>
      <c r="AF33" s="678"/>
      <c r="AG33" s="678"/>
      <c r="AH33" s="678"/>
      <c r="AI33" s="678"/>
      <c r="AJ33" s="678"/>
      <c r="AK33" s="678"/>
      <c r="AL33" s="643" t="s">
        <v>140</v>
      </c>
      <c r="AM33" s="644"/>
      <c r="AN33" s="644"/>
      <c r="AO33" s="679"/>
      <c r="AP33" s="720"/>
      <c r="AQ33" s="721"/>
      <c r="AR33" s="721"/>
      <c r="AS33" s="721"/>
      <c r="AT33" s="724"/>
      <c r="AU33" s="232"/>
      <c r="AV33" s="232"/>
      <c r="AW33" s="232"/>
      <c r="AX33" s="621" t="s">
        <v>323</v>
      </c>
      <c r="AY33" s="622"/>
      <c r="AZ33" s="622"/>
      <c r="BA33" s="622"/>
      <c r="BB33" s="622"/>
      <c r="BC33" s="622"/>
      <c r="BD33" s="622"/>
      <c r="BE33" s="622"/>
      <c r="BF33" s="623"/>
      <c r="BG33" s="704">
        <v>98.6</v>
      </c>
      <c r="BH33" s="625"/>
      <c r="BI33" s="625"/>
      <c r="BJ33" s="625"/>
      <c r="BK33" s="625"/>
      <c r="BL33" s="625"/>
      <c r="BM33" s="668">
        <v>95.8</v>
      </c>
      <c r="BN33" s="625"/>
      <c r="BO33" s="625"/>
      <c r="BP33" s="625"/>
      <c r="BQ33" s="689"/>
      <c r="BR33" s="704">
        <v>98.6</v>
      </c>
      <c r="BS33" s="625"/>
      <c r="BT33" s="625"/>
      <c r="BU33" s="625"/>
      <c r="BV33" s="625"/>
      <c r="BW33" s="625"/>
      <c r="BX33" s="668">
        <v>95.4</v>
      </c>
      <c r="BY33" s="625"/>
      <c r="BZ33" s="625"/>
      <c r="CA33" s="625"/>
      <c r="CB33" s="689"/>
      <c r="CD33" s="673" t="s">
        <v>324</v>
      </c>
      <c r="CE33" s="674"/>
      <c r="CF33" s="674"/>
      <c r="CG33" s="674"/>
      <c r="CH33" s="674"/>
      <c r="CI33" s="674"/>
      <c r="CJ33" s="674"/>
      <c r="CK33" s="674"/>
      <c r="CL33" s="674"/>
      <c r="CM33" s="674"/>
      <c r="CN33" s="674"/>
      <c r="CO33" s="674"/>
      <c r="CP33" s="674"/>
      <c r="CQ33" s="675"/>
      <c r="CR33" s="640">
        <v>11130104</v>
      </c>
      <c r="CS33" s="659"/>
      <c r="CT33" s="659"/>
      <c r="CU33" s="659"/>
      <c r="CV33" s="659"/>
      <c r="CW33" s="659"/>
      <c r="CX33" s="659"/>
      <c r="CY33" s="660"/>
      <c r="CZ33" s="643">
        <v>40.200000000000003</v>
      </c>
      <c r="DA33" s="661"/>
      <c r="DB33" s="661"/>
      <c r="DC33" s="662"/>
      <c r="DD33" s="646">
        <v>9515317</v>
      </c>
      <c r="DE33" s="659"/>
      <c r="DF33" s="659"/>
      <c r="DG33" s="659"/>
      <c r="DH33" s="659"/>
      <c r="DI33" s="659"/>
      <c r="DJ33" s="659"/>
      <c r="DK33" s="660"/>
      <c r="DL33" s="646">
        <v>7449219</v>
      </c>
      <c r="DM33" s="659"/>
      <c r="DN33" s="659"/>
      <c r="DO33" s="659"/>
      <c r="DP33" s="659"/>
      <c r="DQ33" s="659"/>
      <c r="DR33" s="659"/>
      <c r="DS33" s="659"/>
      <c r="DT33" s="659"/>
      <c r="DU33" s="659"/>
      <c r="DV33" s="660"/>
      <c r="DW33" s="643">
        <v>42.8</v>
      </c>
      <c r="DX33" s="661"/>
      <c r="DY33" s="661"/>
      <c r="DZ33" s="661"/>
      <c r="EA33" s="661"/>
      <c r="EB33" s="661"/>
      <c r="EC33" s="676"/>
    </row>
    <row r="34" spans="2:133" ht="11.25" customHeight="1" x14ac:dyDescent="0.15">
      <c r="B34" s="637" t="s">
        <v>325</v>
      </c>
      <c r="C34" s="638"/>
      <c r="D34" s="638"/>
      <c r="E34" s="638"/>
      <c r="F34" s="638"/>
      <c r="G34" s="638"/>
      <c r="H34" s="638"/>
      <c r="I34" s="638"/>
      <c r="J34" s="638"/>
      <c r="K34" s="638"/>
      <c r="L34" s="638"/>
      <c r="M34" s="638"/>
      <c r="N34" s="638"/>
      <c r="O34" s="638"/>
      <c r="P34" s="638"/>
      <c r="Q34" s="639"/>
      <c r="R34" s="640">
        <v>93156</v>
      </c>
      <c r="S34" s="641"/>
      <c r="T34" s="641"/>
      <c r="U34" s="641"/>
      <c r="V34" s="641"/>
      <c r="W34" s="641"/>
      <c r="X34" s="641"/>
      <c r="Y34" s="642"/>
      <c r="Z34" s="677">
        <v>0.3</v>
      </c>
      <c r="AA34" s="677"/>
      <c r="AB34" s="677"/>
      <c r="AC34" s="677"/>
      <c r="AD34" s="678">
        <v>21503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2964854</v>
      </c>
      <c r="CS34" s="641"/>
      <c r="CT34" s="641"/>
      <c r="CU34" s="641"/>
      <c r="CV34" s="641"/>
      <c r="CW34" s="641"/>
      <c r="CX34" s="641"/>
      <c r="CY34" s="642"/>
      <c r="CZ34" s="643">
        <v>10.7</v>
      </c>
      <c r="DA34" s="661"/>
      <c r="DB34" s="661"/>
      <c r="DC34" s="662"/>
      <c r="DD34" s="646">
        <v>2509219</v>
      </c>
      <c r="DE34" s="641"/>
      <c r="DF34" s="641"/>
      <c r="DG34" s="641"/>
      <c r="DH34" s="641"/>
      <c r="DI34" s="641"/>
      <c r="DJ34" s="641"/>
      <c r="DK34" s="642"/>
      <c r="DL34" s="646">
        <v>2086086</v>
      </c>
      <c r="DM34" s="641"/>
      <c r="DN34" s="641"/>
      <c r="DO34" s="641"/>
      <c r="DP34" s="641"/>
      <c r="DQ34" s="641"/>
      <c r="DR34" s="641"/>
      <c r="DS34" s="641"/>
      <c r="DT34" s="641"/>
      <c r="DU34" s="641"/>
      <c r="DV34" s="642"/>
      <c r="DW34" s="643">
        <v>12</v>
      </c>
      <c r="DX34" s="661"/>
      <c r="DY34" s="661"/>
      <c r="DZ34" s="661"/>
      <c r="EA34" s="661"/>
      <c r="EB34" s="661"/>
      <c r="EC34" s="676"/>
    </row>
    <row r="35" spans="2:133" ht="11.25" customHeight="1" x14ac:dyDescent="0.15">
      <c r="B35" s="637" t="s">
        <v>327</v>
      </c>
      <c r="C35" s="638"/>
      <c r="D35" s="638"/>
      <c r="E35" s="638"/>
      <c r="F35" s="638"/>
      <c r="G35" s="638"/>
      <c r="H35" s="638"/>
      <c r="I35" s="638"/>
      <c r="J35" s="638"/>
      <c r="K35" s="638"/>
      <c r="L35" s="638"/>
      <c r="M35" s="638"/>
      <c r="N35" s="638"/>
      <c r="O35" s="638"/>
      <c r="P35" s="638"/>
      <c r="Q35" s="639"/>
      <c r="R35" s="640">
        <v>13502</v>
      </c>
      <c r="S35" s="641"/>
      <c r="T35" s="641"/>
      <c r="U35" s="641"/>
      <c r="V35" s="641"/>
      <c r="W35" s="641"/>
      <c r="X35" s="641"/>
      <c r="Y35" s="642"/>
      <c r="Z35" s="677">
        <v>0</v>
      </c>
      <c r="AA35" s="677"/>
      <c r="AB35" s="677"/>
      <c r="AC35" s="677"/>
      <c r="AD35" s="678" t="s">
        <v>140</v>
      </c>
      <c r="AE35" s="678"/>
      <c r="AF35" s="678"/>
      <c r="AG35" s="678"/>
      <c r="AH35" s="678"/>
      <c r="AI35" s="678"/>
      <c r="AJ35" s="678"/>
      <c r="AK35" s="678"/>
      <c r="AL35" s="643" t="s">
        <v>140</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316237</v>
      </c>
      <c r="CS35" s="659"/>
      <c r="CT35" s="659"/>
      <c r="CU35" s="659"/>
      <c r="CV35" s="659"/>
      <c r="CW35" s="659"/>
      <c r="CX35" s="659"/>
      <c r="CY35" s="660"/>
      <c r="CZ35" s="643">
        <v>1.1000000000000001</v>
      </c>
      <c r="DA35" s="661"/>
      <c r="DB35" s="661"/>
      <c r="DC35" s="662"/>
      <c r="DD35" s="646">
        <v>244930</v>
      </c>
      <c r="DE35" s="659"/>
      <c r="DF35" s="659"/>
      <c r="DG35" s="659"/>
      <c r="DH35" s="659"/>
      <c r="DI35" s="659"/>
      <c r="DJ35" s="659"/>
      <c r="DK35" s="660"/>
      <c r="DL35" s="646">
        <v>244930</v>
      </c>
      <c r="DM35" s="659"/>
      <c r="DN35" s="659"/>
      <c r="DO35" s="659"/>
      <c r="DP35" s="659"/>
      <c r="DQ35" s="659"/>
      <c r="DR35" s="659"/>
      <c r="DS35" s="659"/>
      <c r="DT35" s="659"/>
      <c r="DU35" s="659"/>
      <c r="DV35" s="660"/>
      <c r="DW35" s="643">
        <v>1.4</v>
      </c>
      <c r="DX35" s="661"/>
      <c r="DY35" s="661"/>
      <c r="DZ35" s="661"/>
      <c r="EA35" s="661"/>
      <c r="EB35" s="661"/>
      <c r="EC35" s="676"/>
    </row>
    <row r="36" spans="2:133" ht="11.25" customHeight="1" x14ac:dyDescent="0.15">
      <c r="B36" s="637" t="s">
        <v>331</v>
      </c>
      <c r="C36" s="638"/>
      <c r="D36" s="638"/>
      <c r="E36" s="638"/>
      <c r="F36" s="638"/>
      <c r="G36" s="638"/>
      <c r="H36" s="638"/>
      <c r="I36" s="638"/>
      <c r="J36" s="638"/>
      <c r="K36" s="638"/>
      <c r="L36" s="638"/>
      <c r="M36" s="638"/>
      <c r="N36" s="638"/>
      <c r="O36" s="638"/>
      <c r="P36" s="638"/>
      <c r="Q36" s="639"/>
      <c r="R36" s="640">
        <v>557419</v>
      </c>
      <c r="S36" s="641"/>
      <c r="T36" s="641"/>
      <c r="U36" s="641"/>
      <c r="V36" s="641"/>
      <c r="W36" s="641"/>
      <c r="X36" s="641"/>
      <c r="Y36" s="642"/>
      <c r="Z36" s="677">
        <v>1.9</v>
      </c>
      <c r="AA36" s="677"/>
      <c r="AB36" s="677"/>
      <c r="AC36" s="677"/>
      <c r="AD36" s="678" t="s">
        <v>140</v>
      </c>
      <c r="AE36" s="678"/>
      <c r="AF36" s="678"/>
      <c r="AG36" s="678"/>
      <c r="AH36" s="678"/>
      <c r="AI36" s="678"/>
      <c r="AJ36" s="678"/>
      <c r="AK36" s="678"/>
      <c r="AL36" s="643" t="s">
        <v>140</v>
      </c>
      <c r="AM36" s="644"/>
      <c r="AN36" s="644"/>
      <c r="AO36" s="679"/>
      <c r="AP36" s="235"/>
      <c r="AQ36" s="692" t="s">
        <v>332</v>
      </c>
      <c r="AR36" s="693"/>
      <c r="AS36" s="693"/>
      <c r="AT36" s="693"/>
      <c r="AU36" s="693"/>
      <c r="AV36" s="693"/>
      <c r="AW36" s="693"/>
      <c r="AX36" s="693"/>
      <c r="AY36" s="694"/>
      <c r="AZ36" s="695">
        <v>3091351</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134877</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4233800</v>
      </c>
      <c r="CS36" s="641"/>
      <c r="CT36" s="641"/>
      <c r="CU36" s="641"/>
      <c r="CV36" s="641"/>
      <c r="CW36" s="641"/>
      <c r="CX36" s="641"/>
      <c r="CY36" s="642"/>
      <c r="CZ36" s="643">
        <v>15.3</v>
      </c>
      <c r="DA36" s="661"/>
      <c r="DB36" s="661"/>
      <c r="DC36" s="662"/>
      <c r="DD36" s="646">
        <v>3674516</v>
      </c>
      <c r="DE36" s="641"/>
      <c r="DF36" s="641"/>
      <c r="DG36" s="641"/>
      <c r="DH36" s="641"/>
      <c r="DI36" s="641"/>
      <c r="DJ36" s="641"/>
      <c r="DK36" s="642"/>
      <c r="DL36" s="646">
        <v>3120728</v>
      </c>
      <c r="DM36" s="641"/>
      <c r="DN36" s="641"/>
      <c r="DO36" s="641"/>
      <c r="DP36" s="641"/>
      <c r="DQ36" s="641"/>
      <c r="DR36" s="641"/>
      <c r="DS36" s="641"/>
      <c r="DT36" s="641"/>
      <c r="DU36" s="641"/>
      <c r="DV36" s="642"/>
      <c r="DW36" s="643">
        <v>17.899999999999999</v>
      </c>
      <c r="DX36" s="661"/>
      <c r="DY36" s="661"/>
      <c r="DZ36" s="661"/>
      <c r="EA36" s="661"/>
      <c r="EB36" s="661"/>
      <c r="EC36" s="676"/>
    </row>
    <row r="37" spans="2:133" ht="11.25" customHeight="1" x14ac:dyDescent="0.15">
      <c r="B37" s="637" t="s">
        <v>335</v>
      </c>
      <c r="C37" s="638"/>
      <c r="D37" s="638"/>
      <c r="E37" s="638"/>
      <c r="F37" s="638"/>
      <c r="G37" s="638"/>
      <c r="H37" s="638"/>
      <c r="I37" s="638"/>
      <c r="J37" s="638"/>
      <c r="K37" s="638"/>
      <c r="L37" s="638"/>
      <c r="M37" s="638"/>
      <c r="N37" s="638"/>
      <c r="O37" s="638"/>
      <c r="P37" s="638"/>
      <c r="Q37" s="639"/>
      <c r="R37" s="640">
        <v>1963332</v>
      </c>
      <c r="S37" s="641"/>
      <c r="T37" s="641"/>
      <c r="U37" s="641"/>
      <c r="V37" s="641"/>
      <c r="W37" s="641"/>
      <c r="X37" s="641"/>
      <c r="Y37" s="642"/>
      <c r="Z37" s="677">
        <v>6.6</v>
      </c>
      <c r="AA37" s="677"/>
      <c r="AB37" s="677"/>
      <c r="AC37" s="677"/>
      <c r="AD37" s="678" t="s">
        <v>237</v>
      </c>
      <c r="AE37" s="678"/>
      <c r="AF37" s="678"/>
      <c r="AG37" s="678"/>
      <c r="AH37" s="678"/>
      <c r="AI37" s="678"/>
      <c r="AJ37" s="678"/>
      <c r="AK37" s="678"/>
      <c r="AL37" s="643" t="s">
        <v>237</v>
      </c>
      <c r="AM37" s="644"/>
      <c r="AN37" s="644"/>
      <c r="AO37" s="679"/>
      <c r="AQ37" s="680" t="s">
        <v>336</v>
      </c>
      <c r="AR37" s="681"/>
      <c r="AS37" s="681"/>
      <c r="AT37" s="681"/>
      <c r="AU37" s="681"/>
      <c r="AV37" s="681"/>
      <c r="AW37" s="681"/>
      <c r="AX37" s="681"/>
      <c r="AY37" s="682"/>
      <c r="AZ37" s="640">
        <v>662479</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113887</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1951584</v>
      </c>
      <c r="CS37" s="659"/>
      <c r="CT37" s="659"/>
      <c r="CU37" s="659"/>
      <c r="CV37" s="659"/>
      <c r="CW37" s="659"/>
      <c r="CX37" s="659"/>
      <c r="CY37" s="660"/>
      <c r="CZ37" s="643">
        <v>7</v>
      </c>
      <c r="DA37" s="661"/>
      <c r="DB37" s="661"/>
      <c r="DC37" s="662"/>
      <c r="DD37" s="646">
        <v>1951584</v>
      </c>
      <c r="DE37" s="659"/>
      <c r="DF37" s="659"/>
      <c r="DG37" s="659"/>
      <c r="DH37" s="659"/>
      <c r="DI37" s="659"/>
      <c r="DJ37" s="659"/>
      <c r="DK37" s="660"/>
      <c r="DL37" s="646">
        <v>1789180</v>
      </c>
      <c r="DM37" s="659"/>
      <c r="DN37" s="659"/>
      <c r="DO37" s="659"/>
      <c r="DP37" s="659"/>
      <c r="DQ37" s="659"/>
      <c r="DR37" s="659"/>
      <c r="DS37" s="659"/>
      <c r="DT37" s="659"/>
      <c r="DU37" s="659"/>
      <c r="DV37" s="660"/>
      <c r="DW37" s="643">
        <v>10.3</v>
      </c>
      <c r="DX37" s="661"/>
      <c r="DY37" s="661"/>
      <c r="DZ37" s="661"/>
      <c r="EA37" s="661"/>
      <c r="EB37" s="661"/>
      <c r="EC37" s="676"/>
    </row>
    <row r="38" spans="2:133" ht="11.25" customHeight="1" x14ac:dyDescent="0.15">
      <c r="B38" s="637" t="s">
        <v>339</v>
      </c>
      <c r="C38" s="638"/>
      <c r="D38" s="638"/>
      <c r="E38" s="638"/>
      <c r="F38" s="638"/>
      <c r="G38" s="638"/>
      <c r="H38" s="638"/>
      <c r="I38" s="638"/>
      <c r="J38" s="638"/>
      <c r="K38" s="638"/>
      <c r="L38" s="638"/>
      <c r="M38" s="638"/>
      <c r="N38" s="638"/>
      <c r="O38" s="638"/>
      <c r="P38" s="638"/>
      <c r="Q38" s="639"/>
      <c r="R38" s="640">
        <v>578203</v>
      </c>
      <c r="S38" s="641"/>
      <c r="T38" s="641"/>
      <c r="U38" s="641"/>
      <c r="V38" s="641"/>
      <c r="W38" s="641"/>
      <c r="X38" s="641"/>
      <c r="Y38" s="642"/>
      <c r="Z38" s="677">
        <v>1.9</v>
      </c>
      <c r="AA38" s="677"/>
      <c r="AB38" s="677"/>
      <c r="AC38" s="677"/>
      <c r="AD38" s="678">
        <v>130040</v>
      </c>
      <c r="AE38" s="678"/>
      <c r="AF38" s="678"/>
      <c r="AG38" s="678"/>
      <c r="AH38" s="678"/>
      <c r="AI38" s="678"/>
      <c r="AJ38" s="678"/>
      <c r="AK38" s="678"/>
      <c r="AL38" s="643">
        <v>0.8</v>
      </c>
      <c r="AM38" s="644"/>
      <c r="AN38" s="644"/>
      <c r="AO38" s="679"/>
      <c r="AQ38" s="680" t="s">
        <v>340</v>
      </c>
      <c r="AR38" s="681"/>
      <c r="AS38" s="681"/>
      <c r="AT38" s="681"/>
      <c r="AU38" s="681"/>
      <c r="AV38" s="681"/>
      <c r="AW38" s="681"/>
      <c r="AX38" s="681"/>
      <c r="AY38" s="682"/>
      <c r="AZ38" s="640">
        <v>25645</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11332</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2511927</v>
      </c>
      <c r="CS38" s="641"/>
      <c r="CT38" s="641"/>
      <c r="CU38" s="641"/>
      <c r="CV38" s="641"/>
      <c r="CW38" s="641"/>
      <c r="CX38" s="641"/>
      <c r="CY38" s="642"/>
      <c r="CZ38" s="643">
        <v>9.1</v>
      </c>
      <c r="DA38" s="661"/>
      <c r="DB38" s="661"/>
      <c r="DC38" s="662"/>
      <c r="DD38" s="646">
        <v>2104773</v>
      </c>
      <c r="DE38" s="641"/>
      <c r="DF38" s="641"/>
      <c r="DG38" s="641"/>
      <c r="DH38" s="641"/>
      <c r="DI38" s="641"/>
      <c r="DJ38" s="641"/>
      <c r="DK38" s="642"/>
      <c r="DL38" s="646">
        <v>1997475</v>
      </c>
      <c r="DM38" s="641"/>
      <c r="DN38" s="641"/>
      <c r="DO38" s="641"/>
      <c r="DP38" s="641"/>
      <c r="DQ38" s="641"/>
      <c r="DR38" s="641"/>
      <c r="DS38" s="641"/>
      <c r="DT38" s="641"/>
      <c r="DU38" s="641"/>
      <c r="DV38" s="642"/>
      <c r="DW38" s="643">
        <v>11.5</v>
      </c>
      <c r="DX38" s="661"/>
      <c r="DY38" s="661"/>
      <c r="DZ38" s="661"/>
      <c r="EA38" s="661"/>
      <c r="EB38" s="661"/>
      <c r="EC38" s="676"/>
    </row>
    <row r="39" spans="2:133" ht="11.25" customHeight="1" x14ac:dyDescent="0.15">
      <c r="B39" s="637" t="s">
        <v>343</v>
      </c>
      <c r="C39" s="638"/>
      <c r="D39" s="638"/>
      <c r="E39" s="638"/>
      <c r="F39" s="638"/>
      <c r="G39" s="638"/>
      <c r="H39" s="638"/>
      <c r="I39" s="638"/>
      <c r="J39" s="638"/>
      <c r="K39" s="638"/>
      <c r="L39" s="638"/>
      <c r="M39" s="638"/>
      <c r="N39" s="638"/>
      <c r="O39" s="638"/>
      <c r="P39" s="638"/>
      <c r="Q39" s="639"/>
      <c r="R39" s="640">
        <v>1988694</v>
      </c>
      <c r="S39" s="641"/>
      <c r="T39" s="641"/>
      <c r="U39" s="641"/>
      <c r="V39" s="641"/>
      <c r="W39" s="641"/>
      <c r="X39" s="641"/>
      <c r="Y39" s="642"/>
      <c r="Z39" s="677">
        <v>6.7</v>
      </c>
      <c r="AA39" s="677"/>
      <c r="AB39" s="677"/>
      <c r="AC39" s="677"/>
      <c r="AD39" s="678" t="s">
        <v>140</v>
      </c>
      <c r="AE39" s="678"/>
      <c r="AF39" s="678"/>
      <c r="AG39" s="678"/>
      <c r="AH39" s="678"/>
      <c r="AI39" s="678"/>
      <c r="AJ39" s="678"/>
      <c r="AK39" s="678"/>
      <c r="AL39" s="643" t="s">
        <v>237</v>
      </c>
      <c r="AM39" s="644"/>
      <c r="AN39" s="644"/>
      <c r="AO39" s="679"/>
      <c r="AQ39" s="680" t="s">
        <v>344</v>
      </c>
      <c r="AR39" s="681"/>
      <c r="AS39" s="681"/>
      <c r="AT39" s="681"/>
      <c r="AU39" s="681"/>
      <c r="AV39" s="681"/>
      <c r="AW39" s="681"/>
      <c r="AX39" s="681"/>
      <c r="AY39" s="682"/>
      <c r="AZ39" s="640" t="s">
        <v>140</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18373</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1003812</v>
      </c>
      <c r="CS39" s="659"/>
      <c r="CT39" s="659"/>
      <c r="CU39" s="659"/>
      <c r="CV39" s="659"/>
      <c r="CW39" s="659"/>
      <c r="CX39" s="659"/>
      <c r="CY39" s="660"/>
      <c r="CZ39" s="643">
        <v>3.6</v>
      </c>
      <c r="DA39" s="661"/>
      <c r="DB39" s="661"/>
      <c r="DC39" s="662"/>
      <c r="DD39" s="646">
        <v>981579</v>
      </c>
      <c r="DE39" s="659"/>
      <c r="DF39" s="659"/>
      <c r="DG39" s="659"/>
      <c r="DH39" s="659"/>
      <c r="DI39" s="659"/>
      <c r="DJ39" s="659"/>
      <c r="DK39" s="660"/>
      <c r="DL39" s="646" t="s">
        <v>237</v>
      </c>
      <c r="DM39" s="659"/>
      <c r="DN39" s="659"/>
      <c r="DO39" s="659"/>
      <c r="DP39" s="659"/>
      <c r="DQ39" s="659"/>
      <c r="DR39" s="659"/>
      <c r="DS39" s="659"/>
      <c r="DT39" s="659"/>
      <c r="DU39" s="659"/>
      <c r="DV39" s="660"/>
      <c r="DW39" s="643" t="s">
        <v>237</v>
      </c>
      <c r="DX39" s="661"/>
      <c r="DY39" s="661"/>
      <c r="DZ39" s="661"/>
      <c r="EA39" s="661"/>
      <c r="EB39" s="661"/>
      <c r="EC39" s="676"/>
    </row>
    <row r="40" spans="2:133" ht="11.25" customHeight="1" x14ac:dyDescent="0.15">
      <c r="B40" s="637" t="s">
        <v>347</v>
      </c>
      <c r="C40" s="638"/>
      <c r="D40" s="638"/>
      <c r="E40" s="638"/>
      <c r="F40" s="638"/>
      <c r="G40" s="638"/>
      <c r="H40" s="638"/>
      <c r="I40" s="638"/>
      <c r="J40" s="638"/>
      <c r="K40" s="638"/>
      <c r="L40" s="638"/>
      <c r="M40" s="638"/>
      <c r="N40" s="638"/>
      <c r="O40" s="638"/>
      <c r="P40" s="638"/>
      <c r="Q40" s="639"/>
      <c r="R40" s="640" t="s">
        <v>140</v>
      </c>
      <c r="S40" s="641"/>
      <c r="T40" s="641"/>
      <c r="U40" s="641"/>
      <c r="V40" s="641"/>
      <c r="W40" s="641"/>
      <c r="X40" s="641"/>
      <c r="Y40" s="642"/>
      <c r="Z40" s="677" t="s">
        <v>140</v>
      </c>
      <c r="AA40" s="677"/>
      <c r="AB40" s="677"/>
      <c r="AC40" s="677"/>
      <c r="AD40" s="678" t="s">
        <v>140</v>
      </c>
      <c r="AE40" s="678"/>
      <c r="AF40" s="678"/>
      <c r="AG40" s="678"/>
      <c r="AH40" s="678"/>
      <c r="AI40" s="678"/>
      <c r="AJ40" s="678"/>
      <c r="AK40" s="678"/>
      <c r="AL40" s="643" t="s">
        <v>140</v>
      </c>
      <c r="AM40" s="644"/>
      <c r="AN40" s="644"/>
      <c r="AO40" s="679"/>
      <c r="AQ40" s="680" t="s">
        <v>348</v>
      </c>
      <c r="AR40" s="681"/>
      <c r="AS40" s="681"/>
      <c r="AT40" s="681"/>
      <c r="AU40" s="681"/>
      <c r="AV40" s="681"/>
      <c r="AW40" s="681"/>
      <c r="AX40" s="681"/>
      <c r="AY40" s="682"/>
      <c r="AZ40" s="640" t="s">
        <v>140</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99</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99474</v>
      </c>
      <c r="CS40" s="641"/>
      <c r="CT40" s="641"/>
      <c r="CU40" s="641"/>
      <c r="CV40" s="641"/>
      <c r="CW40" s="641"/>
      <c r="CX40" s="641"/>
      <c r="CY40" s="642"/>
      <c r="CZ40" s="643">
        <v>0.4</v>
      </c>
      <c r="DA40" s="661"/>
      <c r="DB40" s="661"/>
      <c r="DC40" s="662"/>
      <c r="DD40" s="646">
        <v>300</v>
      </c>
      <c r="DE40" s="641"/>
      <c r="DF40" s="641"/>
      <c r="DG40" s="641"/>
      <c r="DH40" s="641"/>
      <c r="DI40" s="641"/>
      <c r="DJ40" s="641"/>
      <c r="DK40" s="642"/>
      <c r="DL40" s="646" t="s">
        <v>140</v>
      </c>
      <c r="DM40" s="641"/>
      <c r="DN40" s="641"/>
      <c r="DO40" s="641"/>
      <c r="DP40" s="641"/>
      <c r="DQ40" s="641"/>
      <c r="DR40" s="641"/>
      <c r="DS40" s="641"/>
      <c r="DT40" s="641"/>
      <c r="DU40" s="641"/>
      <c r="DV40" s="642"/>
      <c r="DW40" s="643" t="s">
        <v>237</v>
      </c>
      <c r="DX40" s="661"/>
      <c r="DY40" s="661"/>
      <c r="DZ40" s="661"/>
      <c r="EA40" s="661"/>
      <c r="EB40" s="661"/>
      <c r="EC40" s="676"/>
    </row>
    <row r="41" spans="2:133" ht="11.25" customHeight="1" x14ac:dyDescent="0.15">
      <c r="B41" s="637" t="s">
        <v>352</v>
      </c>
      <c r="C41" s="638"/>
      <c r="D41" s="638"/>
      <c r="E41" s="638"/>
      <c r="F41" s="638"/>
      <c r="G41" s="638"/>
      <c r="H41" s="638"/>
      <c r="I41" s="638"/>
      <c r="J41" s="638"/>
      <c r="K41" s="638"/>
      <c r="L41" s="638"/>
      <c r="M41" s="638"/>
      <c r="N41" s="638"/>
      <c r="O41" s="638"/>
      <c r="P41" s="638"/>
      <c r="Q41" s="639"/>
      <c r="R41" s="640">
        <v>1002594</v>
      </c>
      <c r="S41" s="641"/>
      <c r="T41" s="641"/>
      <c r="U41" s="641"/>
      <c r="V41" s="641"/>
      <c r="W41" s="641"/>
      <c r="X41" s="641"/>
      <c r="Y41" s="642"/>
      <c r="Z41" s="677">
        <v>3.4</v>
      </c>
      <c r="AA41" s="677"/>
      <c r="AB41" s="677"/>
      <c r="AC41" s="677"/>
      <c r="AD41" s="678" t="s">
        <v>140</v>
      </c>
      <c r="AE41" s="678"/>
      <c r="AF41" s="678"/>
      <c r="AG41" s="678"/>
      <c r="AH41" s="678"/>
      <c r="AI41" s="678"/>
      <c r="AJ41" s="678"/>
      <c r="AK41" s="678"/>
      <c r="AL41" s="643" t="s">
        <v>237</v>
      </c>
      <c r="AM41" s="644"/>
      <c r="AN41" s="644"/>
      <c r="AO41" s="679"/>
      <c r="AQ41" s="680" t="s">
        <v>353</v>
      </c>
      <c r="AR41" s="681"/>
      <c r="AS41" s="681"/>
      <c r="AT41" s="681"/>
      <c r="AU41" s="681"/>
      <c r="AV41" s="681"/>
      <c r="AW41" s="681"/>
      <c r="AX41" s="681"/>
      <c r="AY41" s="682"/>
      <c r="AZ41" s="640">
        <v>496346</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140</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140</v>
      </c>
      <c r="CS41" s="659"/>
      <c r="CT41" s="659"/>
      <c r="CU41" s="659"/>
      <c r="CV41" s="659"/>
      <c r="CW41" s="659"/>
      <c r="CX41" s="659"/>
      <c r="CY41" s="660"/>
      <c r="CZ41" s="643" t="s">
        <v>140</v>
      </c>
      <c r="DA41" s="661"/>
      <c r="DB41" s="661"/>
      <c r="DC41" s="662"/>
      <c r="DD41" s="646" t="s">
        <v>237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356</v>
      </c>
      <c r="C42" s="622"/>
      <c r="D42" s="622"/>
      <c r="E42" s="622"/>
      <c r="F42" s="622"/>
      <c r="G42" s="622"/>
      <c r="H42" s="622"/>
      <c r="I42" s="622"/>
      <c r="J42" s="622"/>
      <c r="K42" s="622"/>
      <c r="L42" s="622"/>
      <c r="M42" s="622"/>
      <c r="N42" s="622"/>
      <c r="O42" s="622"/>
      <c r="P42" s="622"/>
      <c r="Q42" s="623"/>
      <c r="R42" s="624">
        <v>29822772</v>
      </c>
      <c r="S42" s="663"/>
      <c r="T42" s="663"/>
      <c r="U42" s="663"/>
      <c r="V42" s="663"/>
      <c r="W42" s="663"/>
      <c r="X42" s="663"/>
      <c r="Y42" s="665"/>
      <c r="Z42" s="666">
        <v>100</v>
      </c>
      <c r="AA42" s="666"/>
      <c r="AB42" s="666"/>
      <c r="AC42" s="666"/>
      <c r="AD42" s="667">
        <v>16397878</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1906881</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298</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2350292</v>
      </c>
      <c r="CS42" s="641"/>
      <c r="CT42" s="641"/>
      <c r="CU42" s="641"/>
      <c r="CV42" s="641"/>
      <c r="CW42" s="641"/>
      <c r="CX42" s="641"/>
      <c r="CY42" s="642"/>
      <c r="CZ42" s="643">
        <v>8.5</v>
      </c>
      <c r="DA42" s="644"/>
      <c r="DB42" s="644"/>
      <c r="DC42" s="645"/>
      <c r="DD42" s="646">
        <v>616345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117917</v>
      </c>
      <c r="CS43" s="659"/>
      <c r="CT43" s="659"/>
      <c r="CU43" s="659"/>
      <c r="CV43" s="659"/>
      <c r="CW43" s="659"/>
      <c r="CX43" s="659"/>
      <c r="CY43" s="660"/>
      <c r="CZ43" s="643">
        <v>0.4</v>
      </c>
      <c r="DA43" s="661"/>
      <c r="DB43" s="661"/>
      <c r="DC43" s="662"/>
      <c r="DD43" s="646">
        <v>117917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308</v>
      </c>
      <c r="CE44" s="654"/>
      <c r="CF44" s="637" t="s">
        <v>361</v>
      </c>
      <c r="CG44" s="638"/>
      <c r="CH44" s="638"/>
      <c r="CI44" s="638"/>
      <c r="CJ44" s="638"/>
      <c r="CK44" s="638"/>
      <c r="CL44" s="638"/>
      <c r="CM44" s="638"/>
      <c r="CN44" s="638"/>
      <c r="CO44" s="638"/>
      <c r="CP44" s="638"/>
      <c r="CQ44" s="639"/>
      <c r="CR44" s="640">
        <v>2228984</v>
      </c>
      <c r="CS44" s="641"/>
      <c r="CT44" s="641"/>
      <c r="CU44" s="641"/>
      <c r="CV44" s="641"/>
      <c r="CW44" s="641"/>
      <c r="CX44" s="641"/>
      <c r="CY44" s="642"/>
      <c r="CZ44" s="643">
        <v>8</v>
      </c>
      <c r="DA44" s="644"/>
      <c r="DB44" s="644"/>
      <c r="DC44" s="645"/>
      <c r="DD44" s="646">
        <v>592207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362</v>
      </c>
      <c r="CG45" s="638"/>
      <c r="CH45" s="638"/>
      <c r="CI45" s="638"/>
      <c r="CJ45" s="638"/>
      <c r="CK45" s="638"/>
      <c r="CL45" s="638"/>
      <c r="CM45" s="638"/>
      <c r="CN45" s="638"/>
      <c r="CO45" s="638"/>
      <c r="CP45" s="638"/>
      <c r="CQ45" s="639"/>
      <c r="CR45" s="640">
        <v>738056</v>
      </c>
      <c r="CS45" s="659"/>
      <c r="CT45" s="659"/>
      <c r="CU45" s="659"/>
      <c r="CV45" s="659"/>
      <c r="CW45" s="659"/>
      <c r="CX45" s="659"/>
      <c r="CY45" s="660"/>
      <c r="CZ45" s="643">
        <v>2.7</v>
      </c>
      <c r="DA45" s="661"/>
      <c r="DB45" s="661"/>
      <c r="DC45" s="662"/>
      <c r="DD45" s="646">
        <v>130236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1432533</v>
      </c>
      <c r="CS46" s="641"/>
      <c r="CT46" s="641"/>
      <c r="CU46" s="641"/>
      <c r="CV46" s="641"/>
      <c r="CW46" s="641"/>
      <c r="CX46" s="641"/>
      <c r="CY46" s="642"/>
      <c r="CZ46" s="643">
        <v>5.2</v>
      </c>
      <c r="DA46" s="644"/>
      <c r="DB46" s="644"/>
      <c r="DC46" s="645"/>
      <c r="DD46" s="646">
        <v>403576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121308</v>
      </c>
      <c r="CS47" s="659"/>
      <c r="CT47" s="659"/>
      <c r="CU47" s="659"/>
      <c r="CV47" s="659"/>
      <c r="CW47" s="659"/>
      <c r="CX47" s="659"/>
      <c r="CY47" s="660"/>
      <c r="CZ47" s="643">
        <v>0.4</v>
      </c>
      <c r="DA47" s="661"/>
      <c r="DB47" s="661"/>
      <c r="DC47" s="662"/>
      <c r="DD47" s="646">
        <v>24138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367</v>
      </c>
      <c r="CD48" s="657"/>
      <c r="CE48" s="658"/>
      <c r="CF48" s="637" t="s">
        <v>368</v>
      </c>
      <c r="CG48" s="638"/>
      <c r="CH48" s="638"/>
      <c r="CI48" s="638"/>
      <c r="CJ48" s="638"/>
      <c r="CK48" s="638"/>
      <c r="CL48" s="638"/>
      <c r="CM48" s="638"/>
      <c r="CN48" s="638"/>
      <c r="CO48" s="638"/>
      <c r="CP48" s="638"/>
      <c r="CQ48" s="639"/>
      <c r="CR48" s="640" t="s">
        <v>237</v>
      </c>
      <c r="CS48" s="641"/>
      <c r="CT48" s="641"/>
      <c r="CU48" s="641"/>
      <c r="CV48" s="641"/>
      <c r="CW48" s="641"/>
      <c r="CX48" s="641"/>
      <c r="CY48" s="642"/>
      <c r="CZ48" s="643" t="s">
        <v>140</v>
      </c>
      <c r="DA48" s="644"/>
      <c r="DB48" s="644"/>
      <c r="DC48" s="645"/>
      <c r="DD48" s="646" t="s">
        <v>237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369</v>
      </c>
      <c r="CE49" s="622"/>
      <c r="CF49" s="622"/>
      <c r="CG49" s="622"/>
      <c r="CH49" s="622"/>
      <c r="CI49" s="622"/>
      <c r="CJ49" s="622"/>
      <c r="CK49" s="622"/>
      <c r="CL49" s="622"/>
      <c r="CM49" s="622"/>
      <c r="CN49" s="622"/>
      <c r="CO49" s="622"/>
      <c r="CP49" s="622"/>
      <c r="CQ49" s="623"/>
      <c r="CR49" s="624">
        <v>27709035</v>
      </c>
      <c r="CS49" s="625"/>
      <c r="CT49" s="625"/>
      <c r="CU49" s="625"/>
      <c r="CV49" s="625"/>
      <c r="CW49" s="625"/>
      <c r="CX49" s="625"/>
      <c r="CY49" s="626"/>
      <c r="CZ49" s="627">
        <v>100</v>
      </c>
      <c r="DA49" s="628"/>
      <c r="DB49" s="628"/>
      <c r="DC49" s="629"/>
      <c r="DD49" s="630">
        <v>19012376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wH3K7xemDgHS/9DUxc6ojqF9QYDYDP6Ksb6jUA7tC58Bnd4trXxJzJkIK3a1e0xsbMMfCMKPxUG6lLg0ChzNw==" saltValue="SbCgJWzgimVzRO+GEjQCK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392</v>
      </c>
      <c r="C7" s="1106"/>
      <c r="D7" s="1106"/>
      <c r="E7" s="1106"/>
      <c r="F7" s="1106"/>
      <c r="G7" s="1106"/>
      <c r="H7" s="1106"/>
      <c r="I7" s="1106"/>
      <c r="J7" s="1106"/>
      <c r="K7" s="1106"/>
      <c r="L7" s="1106"/>
      <c r="M7" s="1106"/>
      <c r="N7" s="1106"/>
      <c r="O7" s="1106"/>
      <c r="P7" s="1107"/>
      <c r="Q7" s="1159"/>
      <c r="R7" s="1160"/>
      <c r="S7" s="1160"/>
      <c r="T7" s="1160"/>
      <c r="U7" s="1160"/>
      <c r="V7" s="1160"/>
      <c r="W7" s="1160"/>
      <c r="X7" s="1160"/>
      <c r="Y7" s="1160"/>
      <c r="Z7" s="1160"/>
      <c r="AA7" s="1160"/>
      <c r="AB7" s="1160"/>
      <c r="AC7" s="1160"/>
      <c r="AD7" s="1160"/>
      <c r="AE7" s="1161"/>
      <c r="AF7" s="1162">
        <v>1264</v>
      </c>
      <c r="AG7" s="1163"/>
      <c r="AH7" s="1163"/>
      <c r="AI7" s="1163"/>
      <c r="AJ7" s="1164"/>
      <c r="AK7" s="1146"/>
      <c r="AL7" s="1147"/>
      <c r="AM7" s="1147"/>
      <c r="AN7" s="1147"/>
      <c r="AO7" s="1147"/>
      <c r="AP7" s="1147"/>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t="s">
        <v>393</v>
      </c>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v>0</v>
      </c>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395</v>
      </c>
      <c r="B23" s="999" t="s">
        <v>396</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1264</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375</v>
      </c>
      <c r="B26" s="1051"/>
      <c r="C26" s="1051"/>
      <c r="D26" s="1051"/>
      <c r="E26" s="1051"/>
      <c r="F26" s="1051"/>
      <c r="G26" s="1051"/>
      <c r="H26" s="1051"/>
      <c r="I26" s="1051"/>
      <c r="J26" s="1051"/>
      <c r="K26" s="1051"/>
      <c r="L26" s="1051"/>
      <c r="M26" s="1051"/>
      <c r="N26" s="1051"/>
      <c r="O26" s="1051"/>
      <c r="P26" s="1052"/>
      <c r="Q26" s="1056" t="s">
        <v>400</v>
      </c>
      <c r="R26" s="1057"/>
      <c r="S26" s="1057"/>
      <c r="T26" s="1057"/>
      <c r="U26" s="1058"/>
      <c r="V26" s="1056" t="s">
        <v>401</v>
      </c>
      <c r="W26" s="1057"/>
      <c r="X26" s="1057"/>
      <c r="Y26" s="1057"/>
      <c r="Z26" s="1058"/>
      <c r="AA26" s="1056" t="s">
        <v>402</v>
      </c>
      <c r="AB26" s="1057"/>
      <c r="AC26" s="1057"/>
      <c r="AD26" s="1057"/>
      <c r="AE26" s="1057"/>
      <c r="AF26" s="1114" t="s">
        <v>403</v>
      </c>
      <c r="AG26" s="1063"/>
      <c r="AH26" s="1063"/>
      <c r="AI26" s="1063"/>
      <c r="AJ26" s="1115"/>
      <c r="AK26" s="1057" t="s">
        <v>404</v>
      </c>
      <c r="AL26" s="1057"/>
      <c r="AM26" s="1057"/>
      <c r="AN26" s="1057"/>
      <c r="AO26" s="1058"/>
      <c r="AP26" s="1056" t="s">
        <v>405</v>
      </c>
      <c r="AQ26" s="1057"/>
      <c r="AR26" s="1057"/>
      <c r="AS26" s="1057"/>
      <c r="AT26" s="1058"/>
      <c r="AU26" s="1056" t="s">
        <v>406</v>
      </c>
      <c r="AV26" s="1057"/>
      <c r="AW26" s="1057"/>
      <c r="AX26" s="1057"/>
      <c r="AY26" s="1058"/>
      <c r="AZ26" s="1056" t="s">
        <v>407</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408</v>
      </c>
      <c r="C28" s="1106"/>
      <c r="D28" s="1106"/>
      <c r="E28" s="1106"/>
      <c r="F28" s="1106"/>
      <c r="G28" s="1106"/>
      <c r="H28" s="1106"/>
      <c r="I28" s="1106"/>
      <c r="J28" s="1106"/>
      <c r="K28" s="1106"/>
      <c r="L28" s="1106"/>
      <c r="M28" s="1106"/>
      <c r="N28" s="1106"/>
      <c r="O28" s="1106"/>
      <c r="P28" s="1107"/>
      <c r="Q28" s="1108"/>
      <c r="R28" s="1109"/>
      <c r="S28" s="1109"/>
      <c r="T28" s="1109"/>
      <c r="U28" s="1109"/>
      <c r="V28" s="1109"/>
      <c r="W28" s="1109"/>
      <c r="X28" s="1109"/>
      <c r="Y28" s="1109"/>
      <c r="Z28" s="1109"/>
      <c r="AA28" s="1109"/>
      <c r="AB28" s="1109"/>
      <c r="AC28" s="1109"/>
      <c r="AD28" s="1109"/>
      <c r="AE28" s="1110"/>
      <c r="AF28" s="1111">
        <v>135</v>
      </c>
      <c r="AG28" s="1109"/>
      <c r="AH28" s="1109"/>
      <c r="AI28" s="1109"/>
      <c r="AJ28" s="1112"/>
      <c r="AK28" s="1113"/>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409</v>
      </c>
      <c r="C29" s="1093"/>
      <c r="D29" s="1093"/>
      <c r="E29" s="1093"/>
      <c r="F29" s="1093"/>
      <c r="G29" s="1093"/>
      <c r="H29" s="1093"/>
      <c r="I29" s="1093"/>
      <c r="J29" s="1093"/>
      <c r="K29" s="1093"/>
      <c r="L29" s="1093"/>
      <c r="M29" s="1093"/>
      <c r="N29" s="1093"/>
      <c r="O29" s="1093"/>
      <c r="P29" s="1094"/>
      <c r="Q29" s="1098"/>
      <c r="R29" s="1099"/>
      <c r="S29" s="1099"/>
      <c r="T29" s="1099"/>
      <c r="U29" s="1099"/>
      <c r="V29" s="1099"/>
      <c r="W29" s="1099"/>
      <c r="X29" s="1099"/>
      <c r="Y29" s="1099"/>
      <c r="Z29" s="1099"/>
      <c r="AA29" s="1099"/>
      <c r="AB29" s="1099"/>
      <c r="AC29" s="1099"/>
      <c r="AD29" s="1099"/>
      <c r="AE29" s="1100"/>
      <c r="AF29" s="1074">
        <v>-28</v>
      </c>
      <c r="AG29" s="1075"/>
      <c r="AH29" s="1075"/>
      <c r="AI29" s="1075"/>
      <c r="AJ29" s="1076"/>
      <c r="AK29" s="1035"/>
      <c r="AL29" s="1026"/>
      <c r="AM29" s="1026"/>
      <c r="AN29" s="1026"/>
      <c r="AO29" s="1026"/>
      <c r="AP29" s="1026"/>
      <c r="AQ29" s="1026"/>
      <c r="AR29" s="1026"/>
      <c r="AS29" s="1026"/>
      <c r="AT29" s="1026"/>
      <c r="AU29" s="1026"/>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410</v>
      </c>
      <c r="C30" s="1093"/>
      <c r="D30" s="1093"/>
      <c r="E30" s="1093"/>
      <c r="F30" s="1093"/>
      <c r="G30" s="1093"/>
      <c r="H30" s="1093"/>
      <c r="I30" s="1093"/>
      <c r="J30" s="1093"/>
      <c r="K30" s="1093"/>
      <c r="L30" s="1093"/>
      <c r="M30" s="1093"/>
      <c r="N30" s="1093"/>
      <c r="O30" s="1093"/>
      <c r="P30" s="1094"/>
      <c r="Q30" s="1098"/>
      <c r="R30" s="1099"/>
      <c r="S30" s="1099"/>
      <c r="T30" s="1099"/>
      <c r="U30" s="1099"/>
      <c r="V30" s="1099"/>
      <c r="W30" s="1099"/>
      <c r="X30" s="1099"/>
      <c r="Y30" s="1099"/>
      <c r="Z30" s="1099"/>
      <c r="AA30" s="1099"/>
      <c r="AB30" s="1099"/>
      <c r="AC30" s="1099"/>
      <c r="AD30" s="1099"/>
      <c r="AE30" s="1100"/>
      <c r="AF30" s="1074">
        <v>0</v>
      </c>
      <c r="AG30" s="1075"/>
      <c r="AH30" s="1075"/>
      <c r="AI30" s="1075"/>
      <c r="AJ30" s="1076"/>
      <c r="AK30" s="1035"/>
      <c r="AL30" s="1026"/>
      <c r="AM30" s="1026"/>
      <c r="AN30" s="1026"/>
      <c r="AO30" s="1026"/>
      <c r="AP30" s="1026"/>
      <c r="AQ30" s="1026"/>
      <c r="AR30" s="1026"/>
      <c r="AS30" s="1026"/>
      <c r="AT30" s="1026"/>
      <c r="AU30" s="1026"/>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411</v>
      </c>
      <c r="C31" s="1093"/>
      <c r="D31" s="1093"/>
      <c r="E31" s="1093"/>
      <c r="F31" s="1093"/>
      <c r="G31" s="1093"/>
      <c r="H31" s="1093"/>
      <c r="I31" s="1093"/>
      <c r="J31" s="1093"/>
      <c r="K31" s="1093"/>
      <c r="L31" s="1093"/>
      <c r="M31" s="1093"/>
      <c r="N31" s="1093"/>
      <c r="O31" s="1093"/>
      <c r="P31" s="1094"/>
      <c r="Q31" s="1098"/>
      <c r="R31" s="1099"/>
      <c r="S31" s="1099"/>
      <c r="T31" s="1099"/>
      <c r="U31" s="1099"/>
      <c r="V31" s="1099"/>
      <c r="W31" s="1099"/>
      <c r="X31" s="1099"/>
      <c r="Y31" s="1099"/>
      <c r="Z31" s="1099"/>
      <c r="AA31" s="1099"/>
      <c r="AB31" s="1099"/>
      <c r="AC31" s="1099"/>
      <c r="AD31" s="1099"/>
      <c r="AE31" s="1100"/>
      <c r="AF31" s="1074">
        <v>1260</v>
      </c>
      <c r="AG31" s="1075"/>
      <c r="AH31" s="1075"/>
      <c r="AI31" s="1075"/>
      <c r="AJ31" s="1076"/>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7" t="s">
        <v>412</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413</v>
      </c>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v>139</v>
      </c>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t="s">
        <v>414</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415</v>
      </c>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v>28</v>
      </c>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t="s">
        <v>416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395</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1533</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421</v>
      </c>
      <c r="B66" s="1051"/>
      <c r="C66" s="1051"/>
      <c r="D66" s="1051"/>
      <c r="E66" s="1051"/>
      <c r="F66" s="1051"/>
      <c r="G66" s="1051"/>
      <c r="H66" s="1051"/>
      <c r="I66" s="1051"/>
      <c r="J66" s="1051"/>
      <c r="K66" s="1051"/>
      <c r="L66" s="1051"/>
      <c r="M66" s="1051"/>
      <c r="N66" s="1051"/>
      <c r="O66" s="1051"/>
      <c r="P66" s="1052"/>
      <c r="Q66" s="1056" t="s">
        <v>400</v>
      </c>
      <c r="R66" s="1057"/>
      <c r="S66" s="1057"/>
      <c r="T66" s="1057"/>
      <c r="U66" s="1058"/>
      <c r="V66" s="1056" t="s">
        <v>401</v>
      </c>
      <c r="W66" s="1057"/>
      <c r="X66" s="1057"/>
      <c r="Y66" s="1057"/>
      <c r="Z66" s="1058"/>
      <c r="AA66" s="1056" t="s">
        <v>422</v>
      </c>
      <c r="AB66" s="1057"/>
      <c r="AC66" s="1057"/>
      <c r="AD66" s="1057"/>
      <c r="AE66" s="1058"/>
      <c r="AF66" s="1062" t="s">
        <v>423</v>
      </c>
      <c r="AG66" s="1063"/>
      <c r="AH66" s="1063"/>
      <c r="AI66" s="1063"/>
      <c r="AJ66" s="1064"/>
      <c r="AK66" s="1056" t="s">
        <v>424</v>
      </c>
      <c r="AL66" s="1051"/>
      <c r="AM66" s="1051"/>
      <c r="AN66" s="1051"/>
      <c r="AO66" s="1052"/>
      <c r="AP66" s="1056" t="s">
        <v>425</v>
      </c>
      <c r="AQ66" s="1057"/>
      <c r="AR66" s="1057"/>
      <c r="AS66" s="1057"/>
      <c r="AT66" s="1058"/>
      <c r="AU66" s="1056" t="s">
        <v>426</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c r="C68" s="1041"/>
      <c r="D68" s="1041"/>
      <c r="E68" s="1041"/>
      <c r="F68" s="1041"/>
      <c r="G68" s="1041"/>
      <c r="H68" s="1041"/>
      <c r="I68" s="1041"/>
      <c r="J68" s="1041"/>
      <c r="K68" s="1041"/>
      <c r="L68" s="1041"/>
      <c r="M68" s="1041"/>
      <c r="N68" s="1041"/>
      <c r="O68" s="1041"/>
      <c r="P68" s="1042"/>
      <c r="Q68" s="1043"/>
      <c r="R68" s="1037"/>
      <c r="S68" s="1037"/>
      <c r="T68" s="1037"/>
      <c r="U68" s="1037"/>
      <c r="V68" s="1037"/>
      <c r="W68" s="1037"/>
      <c r="X68" s="1037"/>
      <c r="Y68" s="1037"/>
      <c r="Z68" s="1037"/>
      <c r="AA68" s="1037"/>
      <c r="AB68" s="1037"/>
      <c r="AC68" s="1037"/>
      <c r="AD68" s="1037"/>
      <c r="AE68" s="1037"/>
      <c r="AF68" s="1037"/>
      <c r="AG68" s="1037"/>
      <c r="AH68" s="1037"/>
      <c r="AI68" s="1037"/>
      <c r="AJ68" s="1037"/>
      <c r="AK68" s="1037"/>
      <c r="AL68" s="1037"/>
      <c r="AM68" s="1037"/>
      <c r="AN68" s="1037"/>
      <c r="AO68" s="1037"/>
      <c r="AP68" s="1037"/>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395</v>
      </c>
      <c r="B88" s="999" t="s">
        <v>427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428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436</v>
      </c>
      <c r="AB109" s="949"/>
      <c r="AC109" s="949"/>
      <c r="AD109" s="949"/>
      <c r="AE109" s="950"/>
      <c r="AF109" s="951" t="s">
        <v>312</v>
      </c>
      <c r="AG109" s="949"/>
      <c r="AH109" s="949"/>
      <c r="AI109" s="949"/>
      <c r="AJ109" s="950"/>
      <c r="AK109" s="951" t="s">
        <v>311</v>
      </c>
      <c r="AL109" s="949"/>
      <c r="AM109" s="949"/>
      <c r="AN109" s="949"/>
      <c r="AO109" s="950"/>
      <c r="AP109" s="951" t="s">
        <v>437</v>
      </c>
      <c r="AQ109" s="949"/>
      <c r="AR109" s="949"/>
      <c r="AS109" s="949"/>
      <c r="AT109" s="980"/>
      <c r="AU109" s="948" t="s">
        <v>435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436</v>
      </c>
      <c r="BR109" s="949"/>
      <c r="BS109" s="949"/>
      <c r="BT109" s="949"/>
      <c r="BU109" s="950"/>
      <c r="BV109" s="951" t="s">
        <v>312</v>
      </c>
      <c r="BW109" s="949"/>
      <c r="BX109" s="949"/>
      <c r="BY109" s="949"/>
      <c r="BZ109" s="950"/>
      <c r="CA109" s="951" t="s">
        <v>311</v>
      </c>
      <c r="CB109" s="949"/>
      <c r="CC109" s="949"/>
      <c r="CD109" s="949"/>
      <c r="CE109" s="950"/>
      <c r="CF109" s="987" t="s">
        <v>437</v>
      </c>
      <c r="CG109" s="987"/>
      <c r="CH109" s="987"/>
      <c r="CI109" s="987"/>
      <c r="CJ109" s="987"/>
      <c r="CK109" s="951" t="s">
        <v>438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436</v>
      </c>
      <c r="DH109" s="949"/>
      <c r="DI109" s="949"/>
      <c r="DJ109" s="949"/>
      <c r="DK109" s="950"/>
      <c r="DL109" s="951" t="s">
        <v>312</v>
      </c>
      <c r="DM109" s="949"/>
      <c r="DN109" s="949"/>
      <c r="DO109" s="949"/>
      <c r="DP109" s="950"/>
      <c r="DQ109" s="951" t="s">
        <v>311</v>
      </c>
      <c r="DR109" s="949"/>
      <c r="DS109" s="949"/>
      <c r="DT109" s="949"/>
      <c r="DU109" s="950"/>
      <c r="DV109" s="951" t="s">
        <v>437</v>
      </c>
      <c r="DW109" s="949"/>
      <c r="DX109" s="949"/>
      <c r="DY109" s="949"/>
      <c r="DZ109" s="980"/>
    </row>
    <row r="110" spans="1:131" s="247" customFormat="1" ht="26.25" customHeight="1" x14ac:dyDescent="0.15">
      <c r="A110" s="851" t="s">
        <v>439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3177128</v>
      </c>
      <c r="AB110" s="942"/>
      <c r="AC110" s="942"/>
      <c r="AD110" s="942"/>
      <c r="AE110" s="943"/>
      <c r="AF110" s="944">
        <v>3141476</v>
      </c>
      <c r="AG110" s="942"/>
      <c r="AH110" s="942"/>
      <c r="AI110" s="942"/>
      <c r="AJ110" s="943"/>
      <c r="AK110" s="944">
        <v>3189568</v>
      </c>
      <c r="AL110" s="942"/>
      <c r="AM110" s="942"/>
      <c r="AN110" s="942"/>
      <c r="AO110" s="943"/>
      <c r="AP110" s="945">
        <v>22.2</v>
      </c>
      <c r="AQ110" s="946"/>
      <c r="AR110" s="946"/>
      <c r="AS110" s="946"/>
      <c r="AT110" s="947"/>
      <c r="AU110" s="981" t="s">
        <v>73</v>
      </c>
      <c r="AV110" s="982"/>
      <c r="AW110" s="982"/>
      <c r="AX110" s="982"/>
      <c r="AY110" s="982"/>
      <c r="AZ110" s="907" t="s">
        <v>440</v>
      </c>
      <c r="BA110" s="852"/>
      <c r="BB110" s="852"/>
      <c r="BC110" s="852"/>
      <c r="BD110" s="852"/>
      <c r="BE110" s="852"/>
      <c r="BF110" s="852"/>
      <c r="BG110" s="852"/>
      <c r="BH110" s="852"/>
      <c r="BI110" s="852"/>
      <c r="BJ110" s="852"/>
      <c r="BK110" s="852"/>
      <c r="BL110" s="852"/>
      <c r="BM110" s="852"/>
      <c r="BN110" s="852"/>
      <c r="BO110" s="852"/>
      <c r="BP110" s="853"/>
      <c r="BQ110" s="908">
        <v>30492102</v>
      </c>
      <c r="BR110" s="889"/>
      <c r="BS110" s="889"/>
      <c r="BT110" s="889"/>
      <c r="BU110" s="889"/>
      <c r="BV110" s="889">
        <v>29600462</v>
      </c>
      <c r="BW110" s="889"/>
      <c r="BX110" s="889"/>
      <c r="BY110" s="889"/>
      <c r="BZ110" s="889"/>
      <c r="CA110" s="889">
        <v>28528362</v>
      </c>
      <c r="CB110" s="889"/>
      <c r="CC110" s="889"/>
      <c r="CD110" s="889"/>
      <c r="CE110" s="889"/>
      <c r="CF110" s="913">
        <v>198.5</v>
      </c>
      <c r="CG110" s="914"/>
      <c r="CH110" s="914"/>
      <c r="CI110" s="914"/>
      <c r="CJ110" s="914"/>
      <c r="CK110" s="977" t="s">
        <v>441</v>
      </c>
      <c r="CL110" s="863"/>
      <c r="CM110" s="938" t="s">
        <v>442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443</v>
      </c>
      <c r="DH110" s="889"/>
      <c r="DI110" s="889"/>
      <c r="DJ110" s="889"/>
      <c r="DK110" s="889"/>
      <c r="DL110" s="889" t="s">
        <v>443</v>
      </c>
      <c r="DM110" s="889"/>
      <c r="DN110" s="889"/>
      <c r="DO110" s="889"/>
      <c r="DP110" s="889"/>
      <c r="DQ110" s="889" t="s">
        <v>443</v>
      </c>
      <c r="DR110" s="889"/>
      <c r="DS110" s="889"/>
      <c r="DT110" s="889"/>
      <c r="DU110" s="889"/>
      <c r="DV110" s="890" t="s">
        <v>444</v>
      </c>
      <c r="DW110" s="890"/>
      <c r="DX110" s="890"/>
      <c r="DY110" s="890"/>
      <c r="DZ110" s="891"/>
    </row>
    <row r="111" spans="1:131" s="247" customFormat="1" ht="26.25" customHeight="1" x14ac:dyDescent="0.15">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446</v>
      </c>
      <c r="AB111" s="970"/>
      <c r="AC111" s="970"/>
      <c r="AD111" s="970"/>
      <c r="AE111" s="971"/>
      <c r="AF111" s="972" t="s">
        <v>444</v>
      </c>
      <c r="AG111" s="970"/>
      <c r="AH111" s="970"/>
      <c r="AI111" s="970"/>
      <c r="AJ111" s="971"/>
      <c r="AK111" s="972" t="s">
        <v>446</v>
      </c>
      <c r="AL111" s="970"/>
      <c r="AM111" s="970"/>
      <c r="AN111" s="970"/>
      <c r="AO111" s="971"/>
      <c r="AP111" s="973" t="s">
        <v>446</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v>254898</v>
      </c>
      <c r="BR111" s="861"/>
      <c r="BS111" s="861"/>
      <c r="BT111" s="861"/>
      <c r="BU111" s="861"/>
      <c r="BV111" s="861">
        <v>189714</v>
      </c>
      <c r="BW111" s="861"/>
      <c r="BX111" s="861"/>
      <c r="BY111" s="861"/>
      <c r="BZ111" s="861"/>
      <c r="CA111" s="861">
        <v>133264</v>
      </c>
      <c r="CB111" s="861"/>
      <c r="CC111" s="861"/>
      <c r="CD111" s="861"/>
      <c r="CE111" s="861"/>
      <c r="CF111" s="922">
        <v>0.9</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443</v>
      </c>
      <c r="DH111" s="861"/>
      <c r="DI111" s="861"/>
      <c r="DJ111" s="861"/>
      <c r="DK111" s="861"/>
      <c r="DL111" s="861" t="s">
        <v>446</v>
      </c>
      <c r="DM111" s="861"/>
      <c r="DN111" s="861"/>
      <c r="DO111" s="861"/>
      <c r="DP111" s="861"/>
      <c r="DQ111" s="861" t="s">
        <v>443</v>
      </c>
      <c r="DR111" s="861"/>
      <c r="DS111" s="861"/>
      <c r="DT111" s="861"/>
      <c r="DU111" s="861"/>
      <c r="DV111" s="838" t="s">
        <v>443</v>
      </c>
      <c r="DW111" s="838"/>
      <c r="DX111" s="838"/>
      <c r="DY111" s="838"/>
      <c r="DZ111" s="839"/>
    </row>
    <row r="112" spans="1:131" s="247" customFormat="1" ht="26.25" customHeight="1" x14ac:dyDescent="0.15">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443</v>
      </c>
      <c r="AG112" s="824"/>
      <c r="AH112" s="824"/>
      <c r="AI112" s="824"/>
      <c r="AJ112" s="825"/>
      <c r="AK112" s="826" t="s">
        <v>443</v>
      </c>
      <c r="AL112" s="824"/>
      <c r="AM112" s="824"/>
      <c r="AN112" s="824"/>
      <c r="AO112" s="825"/>
      <c r="AP112" s="871" t="s">
        <v>443</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6422798</v>
      </c>
      <c r="BR112" s="861"/>
      <c r="BS112" s="861"/>
      <c r="BT112" s="861"/>
      <c r="BU112" s="861"/>
      <c r="BV112" s="861">
        <v>6091601</v>
      </c>
      <c r="BW112" s="861"/>
      <c r="BX112" s="861"/>
      <c r="BY112" s="861"/>
      <c r="BZ112" s="861"/>
      <c r="CA112" s="861">
        <v>5898342</v>
      </c>
      <c r="CB112" s="861"/>
      <c r="CC112" s="861"/>
      <c r="CD112" s="861"/>
      <c r="CE112" s="861"/>
      <c r="CF112" s="922">
        <v>41</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443</v>
      </c>
      <c r="DM112" s="861"/>
      <c r="DN112" s="861"/>
      <c r="DO112" s="861"/>
      <c r="DP112" s="861"/>
      <c r="DQ112" s="861" t="s">
        <v>443</v>
      </c>
      <c r="DR112" s="861"/>
      <c r="DS112" s="861"/>
      <c r="DT112" s="861"/>
      <c r="DU112" s="861"/>
      <c r="DV112" s="838" t="s">
        <v>443</v>
      </c>
      <c r="DW112" s="838"/>
      <c r="DX112" s="838"/>
      <c r="DY112" s="838"/>
      <c r="DZ112" s="839"/>
    </row>
    <row r="113" spans="1:130" s="247" customFormat="1" ht="26.25" customHeight="1" x14ac:dyDescent="0.15">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473019</v>
      </c>
      <c r="AB113" s="970"/>
      <c r="AC113" s="970"/>
      <c r="AD113" s="970"/>
      <c r="AE113" s="971"/>
      <c r="AF113" s="972">
        <v>439167</v>
      </c>
      <c r="AG113" s="970"/>
      <c r="AH113" s="970"/>
      <c r="AI113" s="970"/>
      <c r="AJ113" s="971"/>
      <c r="AK113" s="972">
        <v>488912</v>
      </c>
      <c r="AL113" s="970"/>
      <c r="AM113" s="970"/>
      <c r="AN113" s="970"/>
      <c r="AO113" s="971"/>
      <c r="AP113" s="973">
        <v>3.4</v>
      </c>
      <c r="AQ113" s="974"/>
      <c r="AR113" s="974"/>
      <c r="AS113" s="974"/>
      <c r="AT113" s="975"/>
      <c r="AU113" s="983"/>
      <c r="AV113" s="984"/>
      <c r="AW113" s="984"/>
      <c r="AX113" s="984"/>
      <c r="AY113" s="984"/>
      <c r="AZ113" s="859" t="s">
        <v>454</v>
      </c>
      <c r="BA113" s="794"/>
      <c r="BB113" s="794"/>
      <c r="BC113" s="794"/>
      <c r="BD113" s="794"/>
      <c r="BE113" s="794"/>
      <c r="BF113" s="794"/>
      <c r="BG113" s="794"/>
      <c r="BH113" s="794"/>
      <c r="BI113" s="794"/>
      <c r="BJ113" s="794"/>
      <c r="BK113" s="794"/>
      <c r="BL113" s="794"/>
      <c r="BM113" s="794"/>
      <c r="BN113" s="794"/>
      <c r="BO113" s="794"/>
      <c r="BP113" s="795"/>
      <c r="BQ113" s="860">
        <v>1630557</v>
      </c>
      <c r="BR113" s="861"/>
      <c r="BS113" s="861"/>
      <c r="BT113" s="861"/>
      <c r="BU113" s="861"/>
      <c r="BV113" s="861">
        <v>1513000</v>
      </c>
      <c r="BW113" s="861"/>
      <c r="BX113" s="861"/>
      <c r="BY113" s="861"/>
      <c r="BZ113" s="861"/>
      <c r="CA113" s="861">
        <v>1255406</v>
      </c>
      <c r="CB113" s="861"/>
      <c r="CC113" s="861"/>
      <c r="CD113" s="861"/>
      <c r="CE113" s="861"/>
      <c r="CF113" s="922">
        <v>8.6999999999999993</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443</v>
      </c>
      <c r="DH113" s="824"/>
      <c r="DI113" s="824"/>
      <c r="DJ113" s="824"/>
      <c r="DK113" s="825"/>
      <c r="DL113" s="826" t="s">
        <v>443</v>
      </c>
      <c r="DM113" s="824"/>
      <c r="DN113" s="824"/>
      <c r="DO113" s="824"/>
      <c r="DP113" s="825"/>
      <c r="DQ113" s="826" t="s">
        <v>443</v>
      </c>
      <c r="DR113" s="824"/>
      <c r="DS113" s="824"/>
      <c r="DT113" s="824"/>
      <c r="DU113" s="825"/>
      <c r="DV113" s="871" t="s">
        <v>443</v>
      </c>
      <c r="DW113" s="872"/>
      <c r="DX113" s="872"/>
      <c r="DY113" s="872"/>
      <c r="DZ113" s="873"/>
    </row>
    <row r="114" spans="1:130" s="247" customFormat="1" ht="26.25" customHeight="1" x14ac:dyDescent="0.15">
      <c r="A114" s="965"/>
      <c r="B114" s="966"/>
      <c r="C114" s="794" t="s">
        <v>456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286249</v>
      </c>
      <c r="AB114" s="824"/>
      <c r="AC114" s="824"/>
      <c r="AD114" s="824"/>
      <c r="AE114" s="825"/>
      <c r="AF114" s="826">
        <v>312180</v>
      </c>
      <c r="AG114" s="824"/>
      <c r="AH114" s="824"/>
      <c r="AI114" s="824"/>
      <c r="AJ114" s="825"/>
      <c r="AK114" s="826">
        <v>293263</v>
      </c>
      <c r="AL114" s="824"/>
      <c r="AM114" s="824"/>
      <c r="AN114" s="824"/>
      <c r="AO114" s="825"/>
      <c r="AP114" s="871">
        <v>2</v>
      </c>
      <c r="AQ114" s="872"/>
      <c r="AR114" s="872"/>
      <c r="AS114" s="872"/>
      <c r="AT114" s="873"/>
      <c r="AU114" s="983"/>
      <c r="AV114" s="984"/>
      <c r="AW114" s="984"/>
      <c r="AX114" s="984"/>
      <c r="AY114" s="984"/>
      <c r="AZ114" s="859" t="s">
        <v>457</v>
      </c>
      <c r="BA114" s="794"/>
      <c r="BB114" s="794"/>
      <c r="BC114" s="794"/>
      <c r="BD114" s="794"/>
      <c r="BE114" s="794"/>
      <c r="BF114" s="794"/>
      <c r="BG114" s="794"/>
      <c r="BH114" s="794"/>
      <c r="BI114" s="794"/>
      <c r="BJ114" s="794"/>
      <c r="BK114" s="794"/>
      <c r="BL114" s="794"/>
      <c r="BM114" s="794"/>
      <c r="BN114" s="794"/>
      <c r="BO114" s="794"/>
      <c r="BP114" s="795"/>
      <c r="BQ114" s="860">
        <v>6117824</v>
      </c>
      <c r="BR114" s="861"/>
      <c r="BS114" s="861"/>
      <c r="BT114" s="861"/>
      <c r="BU114" s="861"/>
      <c r="BV114" s="861">
        <v>5802163</v>
      </c>
      <c r="BW114" s="861"/>
      <c r="BX114" s="861"/>
      <c r="BY114" s="861"/>
      <c r="BZ114" s="861"/>
      <c r="CA114" s="861">
        <v>5805004</v>
      </c>
      <c r="CB114" s="861"/>
      <c r="CC114" s="861"/>
      <c r="CD114" s="861"/>
      <c r="CE114" s="861"/>
      <c r="CF114" s="922">
        <v>40.4</v>
      </c>
      <c r="CG114" s="923"/>
      <c r="CH114" s="923"/>
      <c r="CI114" s="923"/>
      <c r="CJ114" s="923"/>
      <c r="CK114" s="978"/>
      <c r="CL114" s="865"/>
      <c r="CM114" s="868" t="s">
        <v>458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443</v>
      </c>
      <c r="DH114" s="824"/>
      <c r="DI114" s="824"/>
      <c r="DJ114" s="824"/>
      <c r="DK114" s="825"/>
      <c r="DL114" s="826" t="s">
        <v>443</v>
      </c>
      <c r="DM114" s="824"/>
      <c r="DN114" s="824"/>
      <c r="DO114" s="824"/>
      <c r="DP114" s="825"/>
      <c r="DQ114" s="826" t="s">
        <v>443</v>
      </c>
      <c r="DR114" s="824"/>
      <c r="DS114" s="824"/>
      <c r="DT114" s="824"/>
      <c r="DU114" s="825"/>
      <c r="DV114" s="871" t="s">
        <v>443</v>
      </c>
      <c r="DW114" s="872"/>
      <c r="DX114" s="872"/>
      <c r="DY114" s="872"/>
      <c r="DZ114" s="873"/>
    </row>
    <row r="115" spans="1:130" s="247" customFormat="1" ht="26.25" customHeight="1" x14ac:dyDescent="0.15">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74373</v>
      </c>
      <c r="AB115" s="970"/>
      <c r="AC115" s="970"/>
      <c r="AD115" s="970"/>
      <c r="AE115" s="971"/>
      <c r="AF115" s="972">
        <v>69012</v>
      </c>
      <c r="AG115" s="970"/>
      <c r="AH115" s="970"/>
      <c r="AI115" s="970"/>
      <c r="AJ115" s="971"/>
      <c r="AK115" s="972">
        <v>59369</v>
      </c>
      <c r="AL115" s="970"/>
      <c r="AM115" s="970"/>
      <c r="AN115" s="970"/>
      <c r="AO115" s="971"/>
      <c r="AP115" s="973">
        <v>0.4</v>
      </c>
      <c r="AQ115" s="974"/>
      <c r="AR115" s="974"/>
      <c r="AS115" s="974"/>
      <c r="AT115" s="975"/>
      <c r="AU115" s="983"/>
      <c r="AV115" s="984"/>
      <c r="AW115" s="984"/>
      <c r="AX115" s="984"/>
      <c r="AY115" s="984"/>
      <c r="AZ115" s="859" t="s">
        <v>460</v>
      </c>
      <c r="BA115" s="794"/>
      <c r="BB115" s="794"/>
      <c r="BC115" s="794"/>
      <c r="BD115" s="794"/>
      <c r="BE115" s="794"/>
      <c r="BF115" s="794"/>
      <c r="BG115" s="794"/>
      <c r="BH115" s="794"/>
      <c r="BI115" s="794"/>
      <c r="BJ115" s="794"/>
      <c r="BK115" s="794"/>
      <c r="BL115" s="794"/>
      <c r="BM115" s="794"/>
      <c r="BN115" s="794"/>
      <c r="BO115" s="794"/>
      <c r="BP115" s="795"/>
      <c r="BQ115" s="860" t="s">
        <v>443</v>
      </c>
      <c r="BR115" s="861"/>
      <c r="BS115" s="861"/>
      <c r="BT115" s="861"/>
      <c r="BU115" s="861"/>
      <c r="BV115" s="861" t="s">
        <v>443</v>
      </c>
      <c r="BW115" s="861"/>
      <c r="BX115" s="861"/>
      <c r="BY115" s="861"/>
      <c r="BZ115" s="861"/>
      <c r="CA115" s="861" t="s">
        <v>443</v>
      </c>
      <c r="CB115" s="861"/>
      <c r="CC115" s="861"/>
      <c r="CD115" s="861"/>
      <c r="CE115" s="861"/>
      <c r="CF115" s="922" t="s">
        <v>443</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443</v>
      </c>
      <c r="DH115" s="824"/>
      <c r="DI115" s="824"/>
      <c r="DJ115" s="824"/>
      <c r="DK115" s="825"/>
      <c r="DL115" s="826" t="s">
        <v>443</v>
      </c>
      <c r="DM115" s="824"/>
      <c r="DN115" s="824"/>
      <c r="DO115" s="824"/>
      <c r="DP115" s="825"/>
      <c r="DQ115" s="826" t="s">
        <v>443</v>
      </c>
      <c r="DR115" s="824"/>
      <c r="DS115" s="824"/>
      <c r="DT115" s="824"/>
      <c r="DU115" s="825"/>
      <c r="DV115" s="871" t="s">
        <v>443</v>
      </c>
      <c r="DW115" s="872"/>
      <c r="DX115" s="872"/>
      <c r="DY115" s="872"/>
      <c r="DZ115" s="873"/>
    </row>
    <row r="116" spans="1:130" s="247" customFormat="1" ht="26.25" customHeight="1" x14ac:dyDescent="0.15">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443</v>
      </c>
      <c r="AB116" s="824"/>
      <c r="AC116" s="824"/>
      <c r="AD116" s="824"/>
      <c r="AE116" s="825"/>
      <c r="AF116" s="826" t="s">
        <v>443</v>
      </c>
      <c r="AG116" s="824"/>
      <c r="AH116" s="824"/>
      <c r="AI116" s="824"/>
      <c r="AJ116" s="825"/>
      <c r="AK116" s="826" t="s">
        <v>443</v>
      </c>
      <c r="AL116" s="824"/>
      <c r="AM116" s="824"/>
      <c r="AN116" s="824"/>
      <c r="AO116" s="825"/>
      <c r="AP116" s="871" t="s">
        <v>443</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443</v>
      </c>
      <c r="BW116" s="861"/>
      <c r="BX116" s="861"/>
      <c r="BY116" s="861"/>
      <c r="BZ116" s="861"/>
      <c r="CA116" s="861" t="s">
        <v>443</v>
      </c>
      <c r="CB116" s="861"/>
      <c r="CC116" s="861"/>
      <c r="CD116" s="861"/>
      <c r="CE116" s="861"/>
      <c r="CF116" s="922" t="s">
        <v>443</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443</v>
      </c>
      <c r="DH116" s="824"/>
      <c r="DI116" s="824"/>
      <c r="DJ116" s="824"/>
      <c r="DK116" s="825"/>
      <c r="DL116" s="826" t="s">
        <v>443</v>
      </c>
      <c r="DM116" s="824"/>
      <c r="DN116" s="824"/>
      <c r="DO116" s="824"/>
      <c r="DP116" s="825"/>
      <c r="DQ116" s="826" t="s">
        <v>443</v>
      </c>
      <c r="DR116" s="824"/>
      <c r="DS116" s="824"/>
      <c r="DT116" s="824"/>
      <c r="DU116" s="825"/>
      <c r="DV116" s="871" t="s">
        <v>443</v>
      </c>
      <c r="DW116" s="872"/>
      <c r="DX116" s="872"/>
      <c r="DY116" s="872"/>
      <c r="DZ116" s="873"/>
    </row>
    <row r="117" spans="1:130" s="247" customFormat="1" ht="26.25" customHeight="1" x14ac:dyDescent="0.15">
      <c r="A117" s="948" t="s">
        <v>191</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4010769</v>
      </c>
      <c r="AB117" s="956"/>
      <c r="AC117" s="956"/>
      <c r="AD117" s="956"/>
      <c r="AE117" s="957"/>
      <c r="AF117" s="958">
        <v>3961835</v>
      </c>
      <c r="AG117" s="956"/>
      <c r="AH117" s="956"/>
      <c r="AI117" s="956"/>
      <c r="AJ117" s="957"/>
      <c r="AK117" s="958">
        <v>4031112</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140</v>
      </c>
      <c r="BR117" s="861"/>
      <c r="BS117" s="861"/>
      <c r="BT117" s="861"/>
      <c r="BU117" s="861"/>
      <c r="BV117" s="861" t="s">
        <v>419</v>
      </c>
      <c r="BW117" s="861"/>
      <c r="BX117" s="861"/>
      <c r="BY117" s="861"/>
      <c r="BZ117" s="861"/>
      <c r="CA117" s="861" t="s">
        <v>419</v>
      </c>
      <c r="CB117" s="861"/>
      <c r="CC117" s="861"/>
      <c r="CD117" s="861"/>
      <c r="CE117" s="861"/>
      <c r="CF117" s="922" t="s">
        <v>419</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419</v>
      </c>
      <c r="DH117" s="824"/>
      <c r="DI117" s="824"/>
      <c r="DJ117" s="824"/>
      <c r="DK117" s="825"/>
      <c r="DL117" s="826" t="s">
        <v>397</v>
      </c>
      <c r="DM117" s="824"/>
      <c r="DN117" s="824"/>
      <c r="DO117" s="824"/>
      <c r="DP117" s="825"/>
      <c r="DQ117" s="826" t="s">
        <v>397</v>
      </c>
      <c r="DR117" s="824"/>
      <c r="DS117" s="824"/>
      <c r="DT117" s="824"/>
      <c r="DU117" s="825"/>
      <c r="DV117" s="871" t="s">
        <v>419</v>
      </c>
      <c r="DW117" s="872"/>
      <c r="DX117" s="872"/>
      <c r="DY117" s="872"/>
      <c r="DZ117" s="873"/>
    </row>
    <row r="118" spans="1:130" s="247" customFormat="1" ht="26.25" customHeight="1" x14ac:dyDescent="0.15">
      <c r="A118" s="948" t="s">
        <v>438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436</v>
      </c>
      <c r="AB118" s="949"/>
      <c r="AC118" s="949"/>
      <c r="AD118" s="949"/>
      <c r="AE118" s="950"/>
      <c r="AF118" s="951" t="s">
        <v>312</v>
      </c>
      <c r="AG118" s="949"/>
      <c r="AH118" s="949"/>
      <c r="AI118" s="949"/>
      <c r="AJ118" s="950"/>
      <c r="AK118" s="951" t="s">
        <v>311</v>
      </c>
      <c r="AL118" s="949"/>
      <c r="AM118" s="949"/>
      <c r="AN118" s="949"/>
      <c r="AO118" s="950"/>
      <c r="AP118" s="952" t="s">
        <v>437</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419</v>
      </c>
      <c r="BR118" s="892"/>
      <c r="BS118" s="892"/>
      <c r="BT118" s="892"/>
      <c r="BU118" s="892"/>
      <c r="BV118" s="892" t="s">
        <v>419</v>
      </c>
      <c r="BW118" s="892"/>
      <c r="BX118" s="892"/>
      <c r="BY118" s="892"/>
      <c r="BZ118" s="892"/>
      <c r="CA118" s="892" t="s">
        <v>140</v>
      </c>
      <c r="CB118" s="892"/>
      <c r="CC118" s="892"/>
      <c r="CD118" s="892"/>
      <c r="CE118" s="892"/>
      <c r="CF118" s="922" t="s">
        <v>419</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419</v>
      </c>
      <c r="DH118" s="824"/>
      <c r="DI118" s="824"/>
      <c r="DJ118" s="824"/>
      <c r="DK118" s="825"/>
      <c r="DL118" s="826" t="s">
        <v>470</v>
      </c>
      <c r="DM118" s="824"/>
      <c r="DN118" s="824"/>
      <c r="DO118" s="824"/>
      <c r="DP118" s="825"/>
      <c r="DQ118" s="826" t="s">
        <v>419</v>
      </c>
      <c r="DR118" s="824"/>
      <c r="DS118" s="824"/>
      <c r="DT118" s="824"/>
      <c r="DU118" s="825"/>
      <c r="DV118" s="871" t="s">
        <v>471</v>
      </c>
      <c r="DW118" s="872"/>
      <c r="DX118" s="872"/>
      <c r="DY118" s="872"/>
      <c r="DZ118" s="873"/>
    </row>
    <row r="119" spans="1:130" s="247" customFormat="1" ht="26.25" customHeight="1" x14ac:dyDescent="0.15">
      <c r="A119" s="862" t="s">
        <v>441</v>
      </c>
      <c r="B119" s="863"/>
      <c r="C119" s="938" t="s">
        <v>442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140</v>
      </c>
      <c r="AB119" s="942"/>
      <c r="AC119" s="942"/>
      <c r="AD119" s="942"/>
      <c r="AE119" s="943"/>
      <c r="AF119" s="944" t="s">
        <v>419</v>
      </c>
      <c r="AG119" s="942"/>
      <c r="AH119" s="942"/>
      <c r="AI119" s="942"/>
      <c r="AJ119" s="943"/>
      <c r="AK119" s="944" t="s">
        <v>419</v>
      </c>
      <c r="AL119" s="942"/>
      <c r="AM119" s="942"/>
      <c r="AN119" s="942"/>
      <c r="AO119" s="943"/>
      <c r="AP119" s="945" t="s">
        <v>419</v>
      </c>
      <c r="AQ119" s="946"/>
      <c r="AR119" s="946"/>
      <c r="AS119" s="946"/>
      <c r="AT119" s="947"/>
      <c r="AU119" s="985"/>
      <c r="AV119" s="986"/>
      <c r="AW119" s="986"/>
      <c r="AX119" s="986"/>
      <c r="AY119" s="986"/>
      <c r="AZ119" s="278" t="s">
        <v>191</v>
      </c>
      <c r="BA119" s="278"/>
      <c r="BB119" s="278"/>
      <c r="BC119" s="278"/>
      <c r="BD119" s="278"/>
      <c r="BE119" s="278"/>
      <c r="BF119" s="278"/>
      <c r="BG119" s="278"/>
      <c r="BH119" s="278"/>
      <c r="BI119" s="278"/>
      <c r="BJ119" s="278"/>
      <c r="BK119" s="278"/>
      <c r="BL119" s="278"/>
      <c r="BM119" s="278"/>
      <c r="BN119" s="278"/>
      <c r="BO119" s="924" t="s">
        <v>472</v>
      </c>
      <c r="BP119" s="925"/>
      <c r="BQ119" s="929">
        <v>44918179</v>
      </c>
      <c r="BR119" s="892"/>
      <c r="BS119" s="892"/>
      <c r="BT119" s="892"/>
      <c r="BU119" s="892"/>
      <c r="BV119" s="892">
        <v>43196940</v>
      </c>
      <c r="BW119" s="892"/>
      <c r="BX119" s="892"/>
      <c r="BY119" s="892"/>
      <c r="BZ119" s="892"/>
      <c r="CA119" s="892">
        <v>41620378</v>
      </c>
      <c r="CB119" s="892"/>
      <c r="CC119" s="892"/>
      <c r="CD119" s="892"/>
      <c r="CE119" s="892"/>
      <c r="CF119" s="790"/>
      <c r="CG119" s="791"/>
      <c r="CH119" s="791"/>
      <c r="CI119" s="791"/>
      <c r="CJ119" s="881"/>
      <c r="CK119" s="979"/>
      <c r="CL119" s="867"/>
      <c r="CM119" s="885" t="s">
        <v>473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254898</v>
      </c>
      <c r="DH119" s="807"/>
      <c r="DI119" s="807"/>
      <c r="DJ119" s="807"/>
      <c r="DK119" s="808"/>
      <c r="DL119" s="809">
        <v>189714</v>
      </c>
      <c r="DM119" s="807"/>
      <c r="DN119" s="807"/>
      <c r="DO119" s="807"/>
      <c r="DP119" s="808"/>
      <c r="DQ119" s="809">
        <v>133264</v>
      </c>
      <c r="DR119" s="807"/>
      <c r="DS119" s="807"/>
      <c r="DT119" s="807"/>
      <c r="DU119" s="808"/>
      <c r="DV119" s="895">
        <v>0.9</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419</v>
      </c>
      <c r="AB120" s="824"/>
      <c r="AC120" s="824"/>
      <c r="AD120" s="824"/>
      <c r="AE120" s="825"/>
      <c r="AF120" s="826" t="s">
        <v>140</v>
      </c>
      <c r="AG120" s="824"/>
      <c r="AH120" s="824"/>
      <c r="AI120" s="824"/>
      <c r="AJ120" s="825"/>
      <c r="AK120" s="826" t="s">
        <v>140</v>
      </c>
      <c r="AL120" s="824"/>
      <c r="AM120" s="824"/>
      <c r="AN120" s="824"/>
      <c r="AO120" s="825"/>
      <c r="AP120" s="871" t="s">
        <v>140</v>
      </c>
      <c r="AQ120" s="872"/>
      <c r="AR120" s="872"/>
      <c r="AS120" s="872"/>
      <c r="AT120" s="873"/>
      <c r="AU120" s="930" t="s">
        <v>474</v>
      </c>
      <c r="AV120" s="931"/>
      <c r="AW120" s="931"/>
      <c r="AX120" s="931"/>
      <c r="AY120" s="932"/>
      <c r="AZ120" s="907" t="s">
        <v>475</v>
      </c>
      <c r="BA120" s="852"/>
      <c r="BB120" s="852"/>
      <c r="BC120" s="852"/>
      <c r="BD120" s="852"/>
      <c r="BE120" s="852"/>
      <c r="BF120" s="852"/>
      <c r="BG120" s="852"/>
      <c r="BH120" s="852"/>
      <c r="BI120" s="852"/>
      <c r="BJ120" s="852"/>
      <c r="BK120" s="852"/>
      <c r="BL120" s="852"/>
      <c r="BM120" s="852"/>
      <c r="BN120" s="852"/>
      <c r="BO120" s="852"/>
      <c r="BP120" s="853"/>
      <c r="BQ120" s="908">
        <v>11995035</v>
      </c>
      <c r="BR120" s="889"/>
      <c r="BS120" s="889"/>
      <c r="BT120" s="889"/>
      <c r="BU120" s="889"/>
      <c r="BV120" s="889">
        <v>13296510</v>
      </c>
      <c r="BW120" s="889"/>
      <c r="BX120" s="889"/>
      <c r="BY120" s="889"/>
      <c r="BZ120" s="889"/>
      <c r="CA120" s="889">
        <v>13848992</v>
      </c>
      <c r="CB120" s="889"/>
      <c r="CC120" s="889"/>
      <c r="CD120" s="889"/>
      <c r="CE120" s="889"/>
      <c r="CF120" s="913">
        <v>96.4</v>
      </c>
      <c r="CG120" s="914"/>
      <c r="CH120" s="914"/>
      <c r="CI120" s="914"/>
      <c r="CJ120" s="914"/>
      <c r="CK120" s="915" t="s">
        <v>476</v>
      </c>
      <c r="CL120" s="899"/>
      <c r="CM120" s="899"/>
      <c r="CN120" s="899"/>
      <c r="CO120" s="900"/>
      <c r="CP120" s="919" t="s">
        <v>477</v>
      </c>
      <c r="CQ120" s="920"/>
      <c r="CR120" s="920"/>
      <c r="CS120" s="920"/>
      <c r="CT120" s="920"/>
      <c r="CU120" s="920"/>
      <c r="CV120" s="920"/>
      <c r="CW120" s="920"/>
      <c r="CX120" s="920"/>
      <c r="CY120" s="920"/>
      <c r="CZ120" s="920"/>
      <c r="DA120" s="920"/>
      <c r="DB120" s="920"/>
      <c r="DC120" s="920"/>
      <c r="DD120" s="920"/>
      <c r="DE120" s="920"/>
      <c r="DF120" s="921"/>
      <c r="DG120" s="908">
        <v>5291890</v>
      </c>
      <c r="DH120" s="889"/>
      <c r="DI120" s="889"/>
      <c r="DJ120" s="889"/>
      <c r="DK120" s="889"/>
      <c r="DL120" s="889">
        <v>4993334</v>
      </c>
      <c r="DM120" s="889"/>
      <c r="DN120" s="889"/>
      <c r="DO120" s="889"/>
      <c r="DP120" s="889"/>
      <c r="DQ120" s="889">
        <v>4822247</v>
      </c>
      <c r="DR120" s="889"/>
      <c r="DS120" s="889"/>
      <c r="DT120" s="889"/>
      <c r="DU120" s="889"/>
      <c r="DV120" s="890">
        <v>33.6</v>
      </c>
      <c r="DW120" s="890"/>
      <c r="DX120" s="890"/>
      <c r="DY120" s="890"/>
      <c r="DZ120" s="891"/>
    </row>
    <row r="121" spans="1:130" s="247" customFormat="1" ht="26.25" customHeight="1" x14ac:dyDescent="0.15">
      <c r="A121" s="864"/>
      <c r="B121" s="865"/>
      <c r="C121" s="910" t="s">
        <v>478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73607</v>
      </c>
      <c r="AB121" s="824"/>
      <c r="AC121" s="824"/>
      <c r="AD121" s="824"/>
      <c r="AE121" s="825"/>
      <c r="AF121" s="826">
        <v>68440</v>
      </c>
      <c r="AG121" s="824"/>
      <c r="AH121" s="824"/>
      <c r="AI121" s="824"/>
      <c r="AJ121" s="825"/>
      <c r="AK121" s="826">
        <v>58894</v>
      </c>
      <c r="AL121" s="824"/>
      <c r="AM121" s="824"/>
      <c r="AN121" s="824"/>
      <c r="AO121" s="825"/>
      <c r="AP121" s="871">
        <v>0.4</v>
      </c>
      <c r="AQ121" s="872"/>
      <c r="AR121" s="872"/>
      <c r="AS121" s="872"/>
      <c r="AT121" s="873"/>
      <c r="AU121" s="933"/>
      <c r="AV121" s="934"/>
      <c r="AW121" s="934"/>
      <c r="AX121" s="934"/>
      <c r="AY121" s="935"/>
      <c r="AZ121" s="859" t="s">
        <v>479</v>
      </c>
      <c r="BA121" s="794"/>
      <c r="BB121" s="794"/>
      <c r="BC121" s="794"/>
      <c r="BD121" s="794"/>
      <c r="BE121" s="794"/>
      <c r="BF121" s="794"/>
      <c r="BG121" s="794"/>
      <c r="BH121" s="794"/>
      <c r="BI121" s="794"/>
      <c r="BJ121" s="794"/>
      <c r="BK121" s="794"/>
      <c r="BL121" s="794"/>
      <c r="BM121" s="794"/>
      <c r="BN121" s="794"/>
      <c r="BO121" s="794"/>
      <c r="BP121" s="795"/>
      <c r="BQ121" s="860">
        <v>5355155</v>
      </c>
      <c r="BR121" s="861"/>
      <c r="BS121" s="861"/>
      <c r="BT121" s="861"/>
      <c r="BU121" s="861"/>
      <c r="BV121" s="861">
        <v>4621373</v>
      </c>
      <c r="BW121" s="861"/>
      <c r="BX121" s="861"/>
      <c r="BY121" s="861"/>
      <c r="BZ121" s="861"/>
      <c r="CA121" s="861">
        <v>4560886</v>
      </c>
      <c r="CB121" s="861"/>
      <c r="CC121" s="861"/>
      <c r="CD121" s="861"/>
      <c r="CE121" s="861"/>
      <c r="CF121" s="922">
        <v>31.7</v>
      </c>
      <c r="CG121" s="923"/>
      <c r="CH121" s="923"/>
      <c r="CI121" s="923"/>
      <c r="CJ121" s="923"/>
      <c r="CK121" s="916"/>
      <c r="CL121" s="902"/>
      <c r="CM121" s="902"/>
      <c r="CN121" s="902"/>
      <c r="CO121" s="903"/>
      <c r="CP121" s="882" t="s">
        <v>480</v>
      </c>
      <c r="CQ121" s="883"/>
      <c r="CR121" s="883"/>
      <c r="CS121" s="883"/>
      <c r="CT121" s="883"/>
      <c r="CU121" s="883"/>
      <c r="CV121" s="883"/>
      <c r="CW121" s="883"/>
      <c r="CX121" s="883"/>
      <c r="CY121" s="883"/>
      <c r="CZ121" s="883"/>
      <c r="DA121" s="883"/>
      <c r="DB121" s="883"/>
      <c r="DC121" s="883"/>
      <c r="DD121" s="883"/>
      <c r="DE121" s="883"/>
      <c r="DF121" s="884"/>
      <c r="DG121" s="860">
        <v>1124303</v>
      </c>
      <c r="DH121" s="861"/>
      <c r="DI121" s="861"/>
      <c r="DJ121" s="861"/>
      <c r="DK121" s="861"/>
      <c r="DL121" s="861">
        <v>1095063</v>
      </c>
      <c r="DM121" s="861"/>
      <c r="DN121" s="861"/>
      <c r="DO121" s="861"/>
      <c r="DP121" s="861"/>
      <c r="DQ121" s="861">
        <v>1073108</v>
      </c>
      <c r="DR121" s="861"/>
      <c r="DS121" s="861"/>
      <c r="DT121" s="861"/>
      <c r="DU121" s="861"/>
      <c r="DV121" s="838">
        <v>7.5</v>
      </c>
      <c r="DW121" s="838"/>
      <c r="DX121" s="838"/>
      <c r="DY121" s="838"/>
      <c r="DZ121" s="839"/>
    </row>
    <row r="122" spans="1:130" s="247" customFormat="1" ht="26.25" customHeight="1" x14ac:dyDescent="0.15">
      <c r="A122" s="864"/>
      <c r="B122" s="865"/>
      <c r="C122" s="868" t="s">
        <v>458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419</v>
      </c>
      <c r="AB122" s="824"/>
      <c r="AC122" s="824"/>
      <c r="AD122" s="824"/>
      <c r="AE122" s="825"/>
      <c r="AF122" s="826" t="s">
        <v>470</v>
      </c>
      <c r="AG122" s="824"/>
      <c r="AH122" s="824"/>
      <c r="AI122" s="824"/>
      <c r="AJ122" s="825"/>
      <c r="AK122" s="826" t="s">
        <v>140</v>
      </c>
      <c r="AL122" s="824"/>
      <c r="AM122" s="824"/>
      <c r="AN122" s="824"/>
      <c r="AO122" s="825"/>
      <c r="AP122" s="871" t="s">
        <v>140</v>
      </c>
      <c r="AQ122" s="872"/>
      <c r="AR122" s="872"/>
      <c r="AS122" s="872"/>
      <c r="AT122" s="873"/>
      <c r="AU122" s="933"/>
      <c r="AV122" s="934"/>
      <c r="AW122" s="934"/>
      <c r="AX122" s="934"/>
      <c r="AY122" s="935"/>
      <c r="AZ122" s="926" t="s">
        <v>481</v>
      </c>
      <c r="BA122" s="927"/>
      <c r="BB122" s="927"/>
      <c r="BC122" s="927"/>
      <c r="BD122" s="927"/>
      <c r="BE122" s="927"/>
      <c r="BF122" s="927"/>
      <c r="BG122" s="927"/>
      <c r="BH122" s="927"/>
      <c r="BI122" s="927"/>
      <c r="BJ122" s="927"/>
      <c r="BK122" s="927"/>
      <c r="BL122" s="927"/>
      <c r="BM122" s="927"/>
      <c r="BN122" s="927"/>
      <c r="BO122" s="927"/>
      <c r="BP122" s="928"/>
      <c r="BQ122" s="929">
        <v>30609721</v>
      </c>
      <c r="BR122" s="892"/>
      <c r="BS122" s="892"/>
      <c r="BT122" s="892"/>
      <c r="BU122" s="892"/>
      <c r="BV122" s="892">
        <v>29753278</v>
      </c>
      <c r="BW122" s="892"/>
      <c r="BX122" s="892"/>
      <c r="BY122" s="892"/>
      <c r="BZ122" s="892"/>
      <c r="CA122" s="892">
        <v>29163511</v>
      </c>
      <c r="CB122" s="892"/>
      <c r="CC122" s="892"/>
      <c r="CD122" s="892"/>
      <c r="CE122" s="892"/>
      <c r="CF122" s="893">
        <v>202.9</v>
      </c>
      <c r="CG122" s="894"/>
      <c r="CH122" s="894"/>
      <c r="CI122" s="894"/>
      <c r="CJ122" s="894"/>
      <c r="CK122" s="916"/>
      <c r="CL122" s="902"/>
      <c r="CM122" s="902"/>
      <c r="CN122" s="902"/>
      <c r="CO122" s="903"/>
      <c r="CP122" s="882" t="s">
        <v>411</v>
      </c>
      <c r="CQ122" s="883"/>
      <c r="CR122" s="883"/>
      <c r="CS122" s="883"/>
      <c r="CT122" s="883"/>
      <c r="CU122" s="883"/>
      <c r="CV122" s="883"/>
      <c r="CW122" s="883"/>
      <c r="CX122" s="883"/>
      <c r="CY122" s="883"/>
      <c r="CZ122" s="883"/>
      <c r="DA122" s="883"/>
      <c r="DB122" s="883"/>
      <c r="DC122" s="883"/>
      <c r="DD122" s="883"/>
      <c r="DE122" s="883"/>
      <c r="DF122" s="884"/>
      <c r="DG122" s="860">
        <v>6605</v>
      </c>
      <c r="DH122" s="861"/>
      <c r="DI122" s="861"/>
      <c r="DJ122" s="861"/>
      <c r="DK122" s="861"/>
      <c r="DL122" s="861">
        <v>3204</v>
      </c>
      <c r="DM122" s="861"/>
      <c r="DN122" s="861"/>
      <c r="DO122" s="861"/>
      <c r="DP122" s="861"/>
      <c r="DQ122" s="861">
        <v>2987</v>
      </c>
      <c r="DR122" s="861"/>
      <c r="DS122" s="861"/>
      <c r="DT122" s="861"/>
      <c r="DU122" s="861"/>
      <c r="DV122" s="838">
        <v>0</v>
      </c>
      <c r="DW122" s="838"/>
      <c r="DX122" s="838"/>
      <c r="DY122" s="838"/>
      <c r="DZ122" s="839"/>
    </row>
    <row r="123" spans="1:130" s="247" customFormat="1" ht="26.25" customHeight="1" x14ac:dyDescent="0.15">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419</v>
      </c>
      <c r="AB123" s="824"/>
      <c r="AC123" s="824"/>
      <c r="AD123" s="824"/>
      <c r="AE123" s="825"/>
      <c r="AF123" s="826" t="s">
        <v>419</v>
      </c>
      <c r="AG123" s="824"/>
      <c r="AH123" s="824"/>
      <c r="AI123" s="824"/>
      <c r="AJ123" s="825"/>
      <c r="AK123" s="826" t="s">
        <v>419</v>
      </c>
      <c r="AL123" s="824"/>
      <c r="AM123" s="824"/>
      <c r="AN123" s="824"/>
      <c r="AO123" s="825"/>
      <c r="AP123" s="871" t="s">
        <v>419</v>
      </c>
      <c r="AQ123" s="872"/>
      <c r="AR123" s="872"/>
      <c r="AS123" s="872"/>
      <c r="AT123" s="873"/>
      <c r="AU123" s="936"/>
      <c r="AV123" s="937"/>
      <c r="AW123" s="937"/>
      <c r="AX123" s="937"/>
      <c r="AY123" s="937"/>
      <c r="AZ123" s="278" t="s">
        <v>191</v>
      </c>
      <c r="BA123" s="278"/>
      <c r="BB123" s="278"/>
      <c r="BC123" s="278"/>
      <c r="BD123" s="278"/>
      <c r="BE123" s="278"/>
      <c r="BF123" s="278"/>
      <c r="BG123" s="278"/>
      <c r="BH123" s="278"/>
      <c r="BI123" s="278"/>
      <c r="BJ123" s="278"/>
      <c r="BK123" s="278"/>
      <c r="BL123" s="278"/>
      <c r="BM123" s="278"/>
      <c r="BN123" s="278"/>
      <c r="BO123" s="924" t="s">
        <v>482</v>
      </c>
      <c r="BP123" s="925"/>
      <c r="BQ123" s="879">
        <v>47959911</v>
      </c>
      <c r="BR123" s="880"/>
      <c r="BS123" s="880"/>
      <c r="BT123" s="880"/>
      <c r="BU123" s="880"/>
      <c r="BV123" s="880">
        <v>47671161</v>
      </c>
      <c r="BW123" s="880"/>
      <c r="BX123" s="880"/>
      <c r="BY123" s="880"/>
      <c r="BZ123" s="880"/>
      <c r="CA123" s="880">
        <v>47573389</v>
      </c>
      <c r="CB123" s="880"/>
      <c r="CC123" s="880"/>
      <c r="CD123" s="880"/>
      <c r="CE123" s="880"/>
      <c r="CF123" s="790"/>
      <c r="CG123" s="791"/>
      <c r="CH123" s="791"/>
      <c r="CI123" s="791"/>
      <c r="CJ123" s="881"/>
      <c r="CK123" s="916"/>
      <c r="CL123" s="902"/>
      <c r="CM123" s="902"/>
      <c r="CN123" s="902"/>
      <c r="CO123" s="903"/>
      <c r="CP123" s="882" t="s">
        <v>483</v>
      </c>
      <c r="CQ123" s="883"/>
      <c r="CR123" s="883"/>
      <c r="CS123" s="883"/>
      <c r="CT123" s="883"/>
      <c r="CU123" s="883"/>
      <c r="CV123" s="883"/>
      <c r="CW123" s="883"/>
      <c r="CX123" s="883"/>
      <c r="CY123" s="883"/>
      <c r="CZ123" s="883"/>
      <c r="DA123" s="883"/>
      <c r="DB123" s="883"/>
      <c r="DC123" s="883"/>
      <c r="DD123" s="883"/>
      <c r="DE123" s="883"/>
      <c r="DF123" s="884"/>
      <c r="DG123" s="823" t="s">
        <v>419</v>
      </c>
      <c r="DH123" s="824"/>
      <c r="DI123" s="824"/>
      <c r="DJ123" s="824"/>
      <c r="DK123" s="825"/>
      <c r="DL123" s="826" t="s">
        <v>419</v>
      </c>
      <c r="DM123" s="824"/>
      <c r="DN123" s="824"/>
      <c r="DO123" s="824"/>
      <c r="DP123" s="825"/>
      <c r="DQ123" s="826" t="s">
        <v>470</v>
      </c>
      <c r="DR123" s="824"/>
      <c r="DS123" s="824"/>
      <c r="DT123" s="824"/>
      <c r="DU123" s="825"/>
      <c r="DV123" s="871" t="s">
        <v>140</v>
      </c>
      <c r="DW123" s="872"/>
      <c r="DX123" s="872"/>
      <c r="DY123" s="872"/>
      <c r="DZ123" s="873"/>
    </row>
    <row r="124" spans="1:130" s="247" customFormat="1" ht="26.25" customHeight="1" thickBot="1" x14ac:dyDescent="0.2">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140</v>
      </c>
      <c r="AB124" s="824"/>
      <c r="AC124" s="824"/>
      <c r="AD124" s="824"/>
      <c r="AE124" s="825"/>
      <c r="AF124" s="826" t="s">
        <v>419</v>
      </c>
      <c r="AG124" s="824"/>
      <c r="AH124" s="824"/>
      <c r="AI124" s="824"/>
      <c r="AJ124" s="825"/>
      <c r="AK124" s="826" t="s">
        <v>419</v>
      </c>
      <c r="AL124" s="824"/>
      <c r="AM124" s="824"/>
      <c r="AN124" s="824"/>
      <c r="AO124" s="825"/>
      <c r="AP124" s="871" t="s">
        <v>419</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140</v>
      </c>
      <c r="BR124" s="878"/>
      <c r="BS124" s="878"/>
      <c r="BT124" s="878"/>
      <c r="BU124" s="878"/>
      <c r="BV124" s="878" t="s">
        <v>397</v>
      </c>
      <c r="BW124" s="878"/>
      <c r="BX124" s="878"/>
      <c r="BY124" s="878"/>
      <c r="BZ124" s="878"/>
      <c r="CA124" s="878" t="s">
        <v>140</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t="s">
        <v>140</v>
      </c>
      <c r="DH124" s="807"/>
      <c r="DI124" s="807"/>
      <c r="DJ124" s="807"/>
      <c r="DK124" s="808"/>
      <c r="DL124" s="809" t="s">
        <v>140</v>
      </c>
      <c r="DM124" s="807"/>
      <c r="DN124" s="807"/>
      <c r="DO124" s="807"/>
      <c r="DP124" s="808"/>
      <c r="DQ124" s="809" t="s">
        <v>419</v>
      </c>
      <c r="DR124" s="807"/>
      <c r="DS124" s="807"/>
      <c r="DT124" s="807"/>
      <c r="DU124" s="808"/>
      <c r="DV124" s="895" t="s">
        <v>419</v>
      </c>
      <c r="DW124" s="896"/>
      <c r="DX124" s="896"/>
      <c r="DY124" s="896"/>
      <c r="DZ124" s="897"/>
    </row>
    <row r="125" spans="1:130" s="247" customFormat="1" ht="26.25" customHeight="1" x14ac:dyDescent="0.15">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486</v>
      </c>
      <c r="AB125" s="824"/>
      <c r="AC125" s="824"/>
      <c r="AD125" s="824"/>
      <c r="AE125" s="825"/>
      <c r="AF125" s="826" t="s">
        <v>486</v>
      </c>
      <c r="AG125" s="824"/>
      <c r="AH125" s="824"/>
      <c r="AI125" s="824"/>
      <c r="AJ125" s="825"/>
      <c r="AK125" s="826" t="s">
        <v>140</v>
      </c>
      <c r="AL125" s="824"/>
      <c r="AM125" s="824"/>
      <c r="AN125" s="824"/>
      <c r="AO125" s="825"/>
      <c r="AP125" s="871" t="s">
        <v>419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487</v>
      </c>
      <c r="CL125" s="899"/>
      <c r="CM125" s="899"/>
      <c r="CN125" s="899"/>
      <c r="CO125" s="900"/>
      <c r="CP125" s="907" t="s">
        <v>488</v>
      </c>
      <c r="CQ125" s="852"/>
      <c r="CR125" s="852"/>
      <c r="CS125" s="852"/>
      <c r="CT125" s="852"/>
      <c r="CU125" s="852"/>
      <c r="CV125" s="852"/>
      <c r="CW125" s="852"/>
      <c r="CX125" s="852"/>
      <c r="CY125" s="852"/>
      <c r="CZ125" s="852"/>
      <c r="DA125" s="852"/>
      <c r="DB125" s="852"/>
      <c r="DC125" s="852"/>
      <c r="DD125" s="852"/>
      <c r="DE125" s="852"/>
      <c r="DF125" s="853"/>
      <c r="DG125" s="908" t="s">
        <v>419</v>
      </c>
      <c r="DH125" s="889"/>
      <c r="DI125" s="889"/>
      <c r="DJ125" s="889"/>
      <c r="DK125" s="889"/>
      <c r="DL125" s="889" t="s">
        <v>397</v>
      </c>
      <c r="DM125" s="889"/>
      <c r="DN125" s="889"/>
      <c r="DO125" s="889"/>
      <c r="DP125" s="889"/>
      <c r="DQ125" s="889" t="s">
        <v>419</v>
      </c>
      <c r="DR125" s="889"/>
      <c r="DS125" s="889"/>
      <c r="DT125" s="889"/>
      <c r="DU125" s="889"/>
      <c r="DV125" s="890" t="s">
        <v>140</v>
      </c>
      <c r="DW125" s="890"/>
      <c r="DX125" s="890"/>
      <c r="DY125" s="890"/>
      <c r="DZ125" s="891"/>
    </row>
    <row r="126" spans="1:130" s="247" customFormat="1" ht="26.25" customHeight="1" thickBot="1" x14ac:dyDescent="0.2">
      <c r="A126" s="864"/>
      <c r="B126" s="865"/>
      <c r="C126" s="868" t="s">
        <v>473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397</v>
      </c>
      <c r="AB126" s="824"/>
      <c r="AC126" s="824"/>
      <c r="AD126" s="824"/>
      <c r="AE126" s="825"/>
      <c r="AF126" s="826" t="s">
        <v>397</v>
      </c>
      <c r="AG126" s="824"/>
      <c r="AH126" s="824"/>
      <c r="AI126" s="824"/>
      <c r="AJ126" s="825"/>
      <c r="AK126" s="826" t="s">
        <v>140</v>
      </c>
      <c r="AL126" s="824"/>
      <c r="AM126" s="824"/>
      <c r="AN126" s="824"/>
      <c r="AO126" s="825"/>
      <c r="AP126" s="871" t="s">
        <v>397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489</v>
      </c>
      <c r="CQ126" s="794"/>
      <c r="CR126" s="794"/>
      <c r="CS126" s="794"/>
      <c r="CT126" s="794"/>
      <c r="CU126" s="794"/>
      <c r="CV126" s="794"/>
      <c r="CW126" s="794"/>
      <c r="CX126" s="794"/>
      <c r="CY126" s="794"/>
      <c r="CZ126" s="794"/>
      <c r="DA126" s="794"/>
      <c r="DB126" s="794"/>
      <c r="DC126" s="794"/>
      <c r="DD126" s="794"/>
      <c r="DE126" s="794"/>
      <c r="DF126" s="795"/>
      <c r="DG126" s="860" t="s">
        <v>140</v>
      </c>
      <c r="DH126" s="861"/>
      <c r="DI126" s="861"/>
      <c r="DJ126" s="861"/>
      <c r="DK126" s="861"/>
      <c r="DL126" s="861" t="s">
        <v>419</v>
      </c>
      <c r="DM126" s="861"/>
      <c r="DN126" s="861"/>
      <c r="DO126" s="861"/>
      <c r="DP126" s="861"/>
      <c r="DQ126" s="861" t="s">
        <v>419</v>
      </c>
      <c r="DR126" s="861"/>
      <c r="DS126" s="861"/>
      <c r="DT126" s="861"/>
      <c r="DU126" s="861"/>
      <c r="DV126" s="838" t="s">
        <v>419</v>
      </c>
      <c r="DW126" s="838"/>
      <c r="DX126" s="838"/>
      <c r="DY126" s="838"/>
      <c r="DZ126" s="839"/>
    </row>
    <row r="127" spans="1:130" s="247" customFormat="1" ht="26.25" customHeight="1" x14ac:dyDescent="0.15">
      <c r="A127" s="866"/>
      <c r="B127" s="867"/>
      <c r="C127" s="885" t="s">
        <v>490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766</v>
      </c>
      <c r="AB127" s="824"/>
      <c r="AC127" s="824"/>
      <c r="AD127" s="824"/>
      <c r="AE127" s="825"/>
      <c r="AF127" s="826">
        <v>572</v>
      </c>
      <c r="AG127" s="824"/>
      <c r="AH127" s="824"/>
      <c r="AI127" s="824"/>
      <c r="AJ127" s="825"/>
      <c r="AK127" s="826">
        <v>475</v>
      </c>
      <c r="AL127" s="824"/>
      <c r="AM127" s="824"/>
      <c r="AN127" s="824"/>
      <c r="AO127" s="825"/>
      <c r="AP127" s="871">
        <v>0</v>
      </c>
      <c r="AQ127" s="872"/>
      <c r="AR127" s="872"/>
      <c r="AS127" s="872"/>
      <c r="AT127" s="873"/>
      <c r="AU127" s="283"/>
      <c r="AV127" s="283"/>
      <c r="AW127" s="283"/>
      <c r="AX127" s="888" t="s">
        <v>491</v>
      </c>
      <c r="AY127" s="856"/>
      <c r="AZ127" s="856"/>
      <c r="BA127" s="856"/>
      <c r="BB127" s="856"/>
      <c r="BC127" s="856"/>
      <c r="BD127" s="856"/>
      <c r="BE127" s="857"/>
      <c r="BF127" s="855" t="s">
        <v>492</v>
      </c>
      <c r="BG127" s="856"/>
      <c r="BH127" s="856"/>
      <c r="BI127" s="856"/>
      <c r="BJ127" s="856"/>
      <c r="BK127" s="856"/>
      <c r="BL127" s="857"/>
      <c r="BM127" s="855" t="s">
        <v>493</v>
      </c>
      <c r="BN127" s="856"/>
      <c r="BO127" s="856"/>
      <c r="BP127" s="856"/>
      <c r="BQ127" s="856"/>
      <c r="BR127" s="856"/>
      <c r="BS127" s="857"/>
      <c r="BT127" s="855" t="s">
        <v>494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495</v>
      </c>
      <c r="CQ127" s="794"/>
      <c r="CR127" s="794"/>
      <c r="CS127" s="794"/>
      <c r="CT127" s="794"/>
      <c r="CU127" s="794"/>
      <c r="CV127" s="794"/>
      <c r="CW127" s="794"/>
      <c r="CX127" s="794"/>
      <c r="CY127" s="794"/>
      <c r="CZ127" s="794"/>
      <c r="DA127" s="794"/>
      <c r="DB127" s="794"/>
      <c r="DC127" s="794"/>
      <c r="DD127" s="794"/>
      <c r="DE127" s="794"/>
      <c r="DF127" s="795"/>
      <c r="DG127" s="860" t="s">
        <v>419</v>
      </c>
      <c r="DH127" s="861"/>
      <c r="DI127" s="861"/>
      <c r="DJ127" s="861"/>
      <c r="DK127" s="861"/>
      <c r="DL127" s="861" t="s">
        <v>419</v>
      </c>
      <c r="DM127" s="861"/>
      <c r="DN127" s="861"/>
      <c r="DO127" s="861"/>
      <c r="DP127" s="861"/>
      <c r="DQ127" s="861" t="s">
        <v>419</v>
      </c>
      <c r="DR127" s="861"/>
      <c r="DS127" s="861"/>
      <c r="DT127" s="861"/>
      <c r="DU127" s="861"/>
      <c r="DV127" s="838" t="s">
        <v>419</v>
      </c>
      <c r="DW127" s="838"/>
      <c r="DX127" s="838"/>
      <c r="DY127" s="838"/>
      <c r="DZ127" s="839"/>
    </row>
    <row r="128" spans="1:130" s="247" customFormat="1" ht="26.25" customHeight="1" thickBot="1" x14ac:dyDescent="0.2">
      <c r="A128" s="840" t="s">
        <v>496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497</v>
      </c>
      <c r="X128" s="842"/>
      <c r="Y128" s="842"/>
      <c r="Z128" s="843"/>
      <c r="AA128" s="844">
        <v>598262</v>
      </c>
      <c r="AB128" s="845"/>
      <c r="AC128" s="845"/>
      <c r="AD128" s="845"/>
      <c r="AE128" s="846"/>
      <c r="AF128" s="847">
        <v>585793</v>
      </c>
      <c r="AG128" s="845"/>
      <c r="AH128" s="845"/>
      <c r="AI128" s="845"/>
      <c r="AJ128" s="846"/>
      <c r="AK128" s="847">
        <v>598798</v>
      </c>
      <c r="AL128" s="845"/>
      <c r="AM128" s="845"/>
      <c r="AN128" s="845"/>
      <c r="AO128" s="846"/>
      <c r="AP128" s="848"/>
      <c r="AQ128" s="849"/>
      <c r="AR128" s="849"/>
      <c r="AS128" s="849"/>
      <c r="AT128" s="850"/>
      <c r="AU128" s="283"/>
      <c r="AV128" s="283"/>
      <c r="AW128" s="283"/>
      <c r="AX128" s="851" t="s">
        <v>498</v>
      </c>
      <c r="AY128" s="852"/>
      <c r="AZ128" s="852"/>
      <c r="BA128" s="852"/>
      <c r="BB128" s="852"/>
      <c r="BC128" s="852"/>
      <c r="BD128" s="852"/>
      <c r="BE128" s="853"/>
      <c r="BF128" s="830" t="s">
        <v>140</v>
      </c>
      <c r="BG128" s="831"/>
      <c r="BH128" s="831"/>
      <c r="BI128" s="831"/>
      <c r="BJ128" s="831"/>
      <c r="BK128" s="831"/>
      <c r="BL128" s="854"/>
      <c r="BM128" s="830">
        <v>12.63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499</v>
      </c>
      <c r="CQ128" s="772"/>
      <c r="CR128" s="772"/>
      <c r="CS128" s="772"/>
      <c r="CT128" s="772"/>
      <c r="CU128" s="772"/>
      <c r="CV128" s="772"/>
      <c r="CW128" s="772"/>
      <c r="CX128" s="772"/>
      <c r="CY128" s="772"/>
      <c r="CZ128" s="772"/>
      <c r="DA128" s="772"/>
      <c r="DB128" s="772"/>
      <c r="DC128" s="772"/>
      <c r="DD128" s="772"/>
      <c r="DE128" s="772"/>
      <c r="DF128" s="773"/>
      <c r="DG128" s="834" t="s">
        <v>419</v>
      </c>
      <c r="DH128" s="835"/>
      <c r="DI128" s="835"/>
      <c r="DJ128" s="835"/>
      <c r="DK128" s="835"/>
      <c r="DL128" s="835" t="s">
        <v>419</v>
      </c>
      <c r="DM128" s="835"/>
      <c r="DN128" s="835"/>
      <c r="DO128" s="835"/>
      <c r="DP128" s="835"/>
      <c r="DQ128" s="835" t="s">
        <v>419</v>
      </c>
      <c r="DR128" s="835"/>
      <c r="DS128" s="835"/>
      <c r="DT128" s="835"/>
      <c r="DU128" s="835"/>
      <c r="DV128" s="836" t="s">
        <v>140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500</v>
      </c>
      <c r="X129" s="821"/>
      <c r="Y129" s="821"/>
      <c r="Z129" s="822"/>
      <c r="AA129" s="823">
        <v>17172238</v>
      </c>
      <c r="AB129" s="824"/>
      <c r="AC129" s="824"/>
      <c r="AD129" s="824"/>
      <c r="AE129" s="825"/>
      <c r="AF129" s="826">
        <v>17397439</v>
      </c>
      <c r="AG129" s="824"/>
      <c r="AH129" s="824"/>
      <c r="AI129" s="824"/>
      <c r="AJ129" s="825"/>
      <c r="AK129" s="826">
        <v>17215749</v>
      </c>
      <c r="AL129" s="824"/>
      <c r="AM129" s="824"/>
      <c r="AN129" s="824"/>
      <c r="AO129" s="825"/>
      <c r="AP129" s="827"/>
      <c r="AQ129" s="828"/>
      <c r="AR129" s="828"/>
      <c r="AS129" s="828"/>
      <c r="AT129" s="829"/>
      <c r="AU129" s="285"/>
      <c r="AV129" s="285"/>
      <c r="AW129" s="285"/>
      <c r="AX129" s="793" t="s">
        <v>501</v>
      </c>
      <c r="AY129" s="794"/>
      <c r="AZ129" s="794"/>
      <c r="BA129" s="794"/>
      <c r="BB129" s="794"/>
      <c r="BC129" s="794"/>
      <c r="BD129" s="794"/>
      <c r="BE129" s="795"/>
      <c r="BF129" s="813" t="s">
        <v>140</v>
      </c>
      <c r="BG129" s="814"/>
      <c r="BH129" s="814"/>
      <c r="BI129" s="814"/>
      <c r="BJ129" s="814"/>
      <c r="BK129" s="814"/>
      <c r="BL129" s="815"/>
      <c r="BM129" s="813">
        <v>17.63</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503</v>
      </c>
      <c r="X130" s="821"/>
      <c r="Y130" s="821"/>
      <c r="Z130" s="822"/>
      <c r="AA130" s="823">
        <v>2860575</v>
      </c>
      <c r="AB130" s="824"/>
      <c r="AC130" s="824"/>
      <c r="AD130" s="824"/>
      <c r="AE130" s="825"/>
      <c r="AF130" s="826">
        <v>2881579</v>
      </c>
      <c r="AG130" s="824"/>
      <c r="AH130" s="824"/>
      <c r="AI130" s="824"/>
      <c r="AJ130" s="825"/>
      <c r="AK130" s="826">
        <v>2842861</v>
      </c>
      <c r="AL130" s="824"/>
      <c r="AM130" s="824"/>
      <c r="AN130" s="824"/>
      <c r="AO130" s="825"/>
      <c r="AP130" s="827"/>
      <c r="AQ130" s="828"/>
      <c r="AR130" s="828"/>
      <c r="AS130" s="828"/>
      <c r="AT130" s="829"/>
      <c r="AU130" s="285"/>
      <c r="AV130" s="285"/>
      <c r="AW130" s="285"/>
      <c r="AX130" s="793" t="s">
        <v>504</v>
      </c>
      <c r="AY130" s="794"/>
      <c r="AZ130" s="794"/>
      <c r="BA130" s="794"/>
      <c r="BB130" s="794"/>
      <c r="BC130" s="794"/>
      <c r="BD130" s="794"/>
      <c r="BE130" s="795"/>
      <c r="BF130" s="796">
        <v>3.7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505</v>
      </c>
      <c r="X131" s="804"/>
      <c r="Y131" s="804"/>
      <c r="Z131" s="805"/>
      <c r="AA131" s="806">
        <v>14311663</v>
      </c>
      <c r="AB131" s="807"/>
      <c r="AC131" s="807"/>
      <c r="AD131" s="807"/>
      <c r="AE131" s="808"/>
      <c r="AF131" s="809">
        <v>14515860</v>
      </c>
      <c r="AG131" s="807"/>
      <c r="AH131" s="807"/>
      <c r="AI131" s="807"/>
      <c r="AJ131" s="808"/>
      <c r="AK131" s="809">
        <v>14372888</v>
      </c>
      <c r="AL131" s="807"/>
      <c r="AM131" s="807"/>
      <c r="AN131" s="807"/>
      <c r="AO131" s="808"/>
      <c r="AP131" s="810"/>
      <c r="AQ131" s="811"/>
      <c r="AR131" s="811"/>
      <c r="AS131" s="811"/>
      <c r="AT131" s="812"/>
      <c r="AU131" s="285"/>
      <c r="AV131" s="285"/>
      <c r="AW131" s="285"/>
      <c r="AX131" s="771" t="s">
        <v>506</v>
      </c>
      <c r="AY131" s="772"/>
      <c r="AZ131" s="772"/>
      <c r="BA131" s="772"/>
      <c r="BB131" s="772"/>
      <c r="BC131" s="772"/>
      <c r="BD131" s="772"/>
      <c r="BE131" s="773"/>
      <c r="BF131" s="774" t="s">
        <v>397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508</v>
      </c>
      <c r="W132" s="784"/>
      <c r="X132" s="784"/>
      <c r="Y132" s="784"/>
      <c r="Z132" s="785"/>
      <c r="AA132" s="786">
        <v>3.8565189800000002</v>
      </c>
      <c r="AB132" s="787"/>
      <c r="AC132" s="787"/>
      <c r="AD132" s="787"/>
      <c r="AE132" s="788"/>
      <c r="AF132" s="789">
        <v>3.4063637980000001</v>
      </c>
      <c r="AG132" s="787"/>
      <c r="AH132" s="787"/>
      <c r="AI132" s="787"/>
      <c r="AJ132" s="788"/>
      <c r="AK132" s="789">
        <v>4.1011451560000003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509</v>
      </c>
      <c r="W133" s="763"/>
      <c r="X133" s="763"/>
      <c r="Y133" s="763"/>
      <c r="Z133" s="764"/>
      <c r="AA133" s="765">
        <v>4.2</v>
      </c>
      <c r="AB133" s="766"/>
      <c r="AC133" s="766"/>
      <c r="AD133" s="766"/>
      <c r="AE133" s="767"/>
      <c r="AF133" s="765">
        <v>3.7</v>
      </c>
      <c r="AG133" s="766"/>
      <c r="AH133" s="766"/>
      <c r="AI133" s="766"/>
      <c r="AJ133" s="767"/>
      <c r="AK133" s="765">
        <v>3.7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ckGLoQb6Rx1aswxwbTq5LbFiTSlIr2LQ7u0wSbmcl1TbfAjd4/1iDSfaSQunP5u24DQjXMkxSqHCNgEHBpL4Q==" saltValue="SOfEB5+tes320dm+eIS2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Fzqp4LdDQvI4QbCmp23A0iYN6sJytf9ULP6hNdO/8uRAkB1F27CIOm1MCgEG9Yg7W5i1LrqWzv7CX33nsTa0w==" saltValue="G56ESCWN/4+hxa0TmCfB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I2SMkV2RyCd03UXDoukNsYX4ydLHTck0ph/VVzrAWKVcRZPZ2NR2TGYktL10icWg9BBN+AnCVXLJXG7Y+QvOA==" saltValue="1ZIZKfKYGcdkn03iI3cQ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518</v>
      </c>
      <c r="AL9" s="1193"/>
      <c r="AM9" s="1193"/>
      <c r="AN9" s="1194"/>
      <c r="AO9" s="313">
        <v>3860638</v>
      </c>
      <c r="AP9" s="313">
        <v>49342</v>
      </c>
      <c r="AQ9" s="314">
        <v>73117</v>
      </c>
      <c r="AR9" s="315">
        <v>-32.5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519</v>
      </c>
      <c r="AL10" s="1193"/>
      <c r="AM10" s="1193"/>
      <c r="AN10" s="1194"/>
      <c r="AO10" s="316">
        <v>188427</v>
      </c>
      <c r="AP10" s="316">
        <v>2408</v>
      </c>
      <c r="AQ10" s="317">
        <v>5871</v>
      </c>
      <c r="AR10" s="318">
        <v>-59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520</v>
      </c>
      <c r="AL11" s="1193"/>
      <c r="AM11" s="1193"/>
      <c r="AN11" s="1194"/>
      <c r="AO11" s="316">
        <v>1039894</v>
      </c>
      <c r="AP11" s="316">
        <v>13291</v>
      </c>
      <c r="AQ11" s="317">
        <v>5513</v>
      </c>
      <c r="AR11" s="318">
        <v>141.1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521</v>
      </c>
      <c r="AL12" s="1193"/>
      <c r="AM12" s="1193"/>
      <c r="AN12" s="1194"/>
      <c r="AO12" s="316" t="s">
        <v>522</v>
      </c>
      <c r="AP12" s="316" t="s">
        <v>522</v>
      </c>
      <c r="AQ12" s="317">
        <v>1308</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523</v>
      </c>
      <c r="AL13" s="1193"/>
      <c r="AM13" s="1193"/>
      <c r="AN13" s="1194"/>
      <c r="AO13" s="316" t="s">
        <v>522</v>
      </c>
      <c r="AP13" s="316" t="s">
        <v>522</v>
      </c>
      <c r="AQ13" s="317">
        <v>3</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524</v>
      </c>
      <c r="AL14" s="1193"/>
      <c r="AM14" s="1193"/>
      <c r="AN14" s="1194"/>
      <c r="AO14" s="316">
        <v>278072</v>
      </c>
      <c r="AP14" s="316">
        <v>3554</v>
      </c>
      <c r="AQ14" s="317">
        <v>2952</v>
      </c>
      <c r="AR14" s="318">
        <v>20.399999999999999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525</v>
      </c>
      <c r="AL15" s="1193"/>
      <c r="AM15" s="1193"/>
      <c r="AN15" s="1194"/>
      <c r="AO15" s="316">
        <v>117917</v>
      </c>
      <c r="AP15" s="316">
        <v>1507</v>
      </c>
      <c r="AQ15" s="317">
        <v>1788</v>
      </c>
      <c r="AR15" s="318">
        <v>-15.7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526</v>
      </c>
      <c r="AL16" s="1196"/>
      <c r="AM16" s="1196"/>
      <c r="AN16" s="1197"/>
      <c r="AO16" s="316">
        <v>-333897</v>
      </c>
      <c r="AP16" s="316">
        <v>-4267</v>
      </c>
      <c r="AQ16" s="317">
        <v>-6565</v>
      </c>
      <c r="AR16" s="318">
        <v>-35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191</v>
      </c>
      <c r="AL17" s="1196"/>
      <c r="AM17" s="1196"/>
      <c r="AN17" s="1197"/>
      <c r="AO17" s="316">
        <v>5151051</v>
      </c>
      <c r="AP17" s="316">
        <v>65834</v>
      </c>
      <c r="AQ17" s="317">
        <v>83986</v>
      </c>
      <c r="AR17" s="318">
        <v>-21.6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531</v>
      </c>
      <c r="AL21" s="1190"/>
      <c r="AM21" s="1190"/>
      <c r="AN21" s="1191"/>
      <c r="AO21" s="328">
        <v>6.28</v>
      </c>
      <c r="AP21" s="329">
        <v>8.24</v>
      </c>
      <c r="AQ21" s="330">
        <v>-1.96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532</v>
      </c>
      <c r="AL22" s="1190"/>
      <c r="AM22" s="1190"/>
      <c r="AN22" s="1191"/>
      <c r="AO22" s="333">
        <v>99.5</v>
      </c>
      <c r="AP22" s="334">
        <v>98.1</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536</v>
      </c>
      <c r="AL32" s="1181"/>
      <c r="AM32" s="1181"/>
      <c r="AN32" s="1182"/>
      <c r="AO32" s="343">
        <v>3189568</v>
      </c>
      <c r="AP32" s="343">
        <v>40765</v>
      </c>
      <c r="AQ32" s="344">
        <v>53780</v>
      </c>
      <c r="AR32" s="345">
        <v>-24.2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537</v>
      </c>
      <c r="AL33" s="1181"/>
      <c r="AM33" s="1181"/>
      <c r="AN33" s="1182"/>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538</v>
      </c>
      <c r="AL34" s="1181"/>
      <c r="AM34" s="1181"/>
      <c r="AN34" s="1182"/>
      <c r="AO34" s="343" t="s">
        <v>522</v>
      </c>
      <c r="AP34" s="343" t="s">
        <v>522</v>
      </c>
      <c r="AQ34" s="344">
        <v>5</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539</v>
      </c>
      <c r="AL35" s="1181"/>
      <c r="AM35" s="1181"/>
      <c r="AN35" s="1182"/>
      <c r="AO35" s="343">
        <v>488912</v>
      </c>
      <c r="AP35" s="343">
        <v>6249</v>
      </c>
      <c r="AQ35" s="344">
        <v>13935</v>
      </c>
      <c r="AR35" s="345">
        <v>-55.2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540</v>
      </c>
      <c r="AL36" s="1181"/>
      <c r="AM36" s="1181"/>
      <c r="AN36" s="1182"/>
      <c r="AO36" s="343">
        <v>293263</v>
      </c>
      <c r="AP36" s="343">
        <v>3748</v>
      </c>
      <c r="AQ36" s="344">
        <v>1226</v>
      </c>
      <c r="AR36" s="345">
        <v>205.7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541</v>
      </c>
      <c r="AL37" s="1181"/>
      <c r="AM37" s="1181"/>
      <c r="AN37" s="1182"/>
      <c r="AO37" s="343">
        <v>59369</v>
      </c>
      <c r="AP37" s="343">
        <v>759</v>
      </c>
      <c r="AQ37" s="344">
        <v>824</v>
      </c>
      <c r="AR37" s="345">
        <v>-7.9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542</v>
      </c>
      <c r="AL38" s="1184"/>
      <c r="AM38" s="1184"/>
      <c r="AN38" s="1185"/>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543</v>
      </c>
      <c r="AL39" s="1184"/>
      <c r="AM39" s="1184"/>
      <c r="AN39" s="1185"/>
      <c r="AO39" s="343">
        <v>-598798</v>
      </c>
      <c r="AP39" s="343">
        <v>-7653</v>
      </c>
      <c r="AQ39" s="344">
        <v>-3983</v>
      </c>
      <c r="AR39" s="345">
        <v>92.1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544</v>
      </c>
      <c r="AL40" s="1181"/>
      <c r="AM40" s="1181"/>
      <c r="AN40" s="1182"/>
      <c r="AO40" s="343">
        <v>-2842861</v>
      </c>
      <c r="AP40" s="343">
        <v>-36334</v>
      </c>
      <c r="AQ40" s="344">
        <v>-48081</v>
      </c>
      <c r="AR40" s="345">
        <v>-24.4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589453</v>
      </c>
      <c r="AP41" s="343">
        <v>7534</v>
      </c>
      <c r="AQ41" s="344">
        <v>17707</v>
      </c>
      <c r="AR41" s="345">
        <v>-57.5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513</v>
      </c>
      <c r="AN49" s="1175" t="s">
        <v>548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3841682</v>
      </c>
      <c r="AN51" s="365">
        <v>48633</v>
      </c>
      <c r="AO51" s="366">
        <v>-47</v>
      </c>
      <c r="AP51" s="367">
        <v>77507</v>
      </c>
      <c r="AQ51" s="368">
        <v>17.5</v>
      </c>
      <c r="AR51" s="369">
        <v>-64.5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2444155</v>
      </c>
      <c r="AN52" s="373">
        <v>30941</v>
      </c>
      <c r="AO52" s="374">
        <v>-34.5</v>
      </c>
      <c r="AP52" s="375">
        <v>42788</v>
      </c>
      <c r="AQ52" s="376">
        <v>17.3</v>
      </c>
      <c r="AR52" s="377">
        <v>-51.8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5279238</v>
      </c>
      <c r="AN53" s="365">
        <v>66835</v>
      </c>
      <c r="AO53" s="366">
        <v>37.4</v>
      </c>
      <c r="AP53" s="367">
        <v>67319</v>
      </c>
      <c r="AQ53" s="368">
        <v>-13.1</v>
      </c>
      <c r="AR53" s="369">
        <v>50.5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3350727</v>
      </c>
      <c r="AN54" s="373">
        <v>42420</v>
      </c>
      <c r="AO54" s="374">
        <v>37.1</v>
      </c>
      <c r="AP54" s="375">
        <v>38101</v>
      </c>
      <c r="AQ54" s="376">
        <v>-11</v>
      </c>
      <c r="AR54" s="377">
        <v>48.1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2426004</v>
      </c>
      <c r="AN55" s="365">
        <v>30823</v>
      </c>
      <c r="AO55" s="366">
        <v>-53.9</v>
      </c>
      <c r="AP55" s="367">
        <v>70615</v>
      </c>
      <c r="AQ55" s="368">
        <v>4.9000000000000004</v>
      </c>
      <c r="AR55" s="369">
        <v>-58.8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1673652</v>
      </c>
      <c r="AN56" s="373">
        <v>21264</v>
      </c>
      <c r="AO56" s="374">
        <v>-49.9</v>
      </c>
      <c r="AP56" s="375">
        <v>37382</v>
      </c>
      <c r="AQ56" s="376">
        <v>-1.9</v>
      </c>
      <c r="AR56" s="377">
        <v>-48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2294560</v>
      </c>
      <c r="AN57" s="365">
        <v>29306</v>
      </c>
      <c r="AO57" s="366">
        <v>-4.9000000000000004</v>
      </c>
      <c r="AP57" s="367">
        <v>69185</v>
      </c>
      <c r="AQ57" s="368">
        <v>-2</v>
      </c>
      <c r="AR57" s="369">
        <v>-2.9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1087851</v>
      </c>
      <c r="AN58" s="373">
        <v>13894</v>
      </c>
      <c r="AO58" s="374">
        <v>-34.700000000000003</v>
      </c>
      <c r="AP58" s="375">
        <v>38519</v>
      </c>
      <c r="AQ58" s="376">
        <v>3</v>
      </c>
      <c r="AR58" s="377">
        <v>-37.700000000000003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2228984</v>
      </c>
      <c r="AN59" s="365">
        <v>28488</v>
      </c>
      <c r="AO59" s="366">
        <v>-2.8</v>
      </c>
      <c r="AP59" s="367">
        <v>70166</v>
      </c>
      <c r="AQ59" s="368">
        <v>1.4</v>
      </c>
      <c r="AR59" s="369">
        <v>-4.2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1432533</v>
      </c>
      <c r="AN60" s="373">
        <v>18309</v>
      </c>
      <c r="AO60" s="374">
        <v>31.8</v>
      </c>
      <c r="AP60" s="375">
        <v>36115</v>
      </c>
      <c r="AQ60" s="376">
        <v>-6.2</v>
      </c>
      <c r="AR60" s="377">
        <v>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3214094</v>
      </c>
      <c r="AN61" s="380">
        <v>40817</v>
      </c>
      <c r="AO61" s="381">
        <v>-14.2</v>
      </c>
      <c r="AP61" s="382">
        <v>70958</v>
      </c>
      <c r="AQ61" s="383">
        <v>1.7</v>
      </c>
      <c r="AR61" s="369">
        <v>-15.9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1997784</v>
      </c>
      <c r="AN62" s="373">
        <v>25366</v>
      </c>
      <c r="AO62" s="374">
        <v>-10</v>
      </c>
      <c r="AP62" s="375">
        <v>38581</v>
      </c>
      <c r="AQ62" s="376">
        <v>0.2</v>
      </c>
      <c r="AR62" s="377">
        <v>-10.199999999999999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tWaq5TtbhBB0mNHtvZJGVE+V90zUFosOdKhk5qa42jdziMhdFZOZEn3LC4kN2d+xVkMLltQESxyypf0bCbWsw==" saltValue="wL7fRV7CQhsyd7uc/sOb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8" zoomScaleNormal="98"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pqoztVD7bFLKix1mXUl4NkkuRlbKphUYqNDtmsmSURjsjsHrD/Qd2akgIkEPNDqnoWOABCKFWqLAP4wgv31SyA==" saltValue="wsBrzOsOOBzkkV6+feI5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K97"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X7TR+xcBJZZImpLe5d+ASVKGn0EAkckioqxW8D5x4CjX44MkPc9Dif8d2+yJiqEZSDJOTlPYtRnkA2MiHdyM3w==" saltValue="ZfiBUpzCT8VYkK8Zp1/j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8" t="s">
        <v>3</v>
      </c>
      <c r="D47" s="1198"/>
      <c r="E47" s="1199"/>
      <c r="F47" s="11">
        <v>25.03</v>
      </c>
      <c r="G47" s="12">
        <v>24.78</v>
      </c>
      <c r="H47" s="12">
        <v>24.63</v>
      </c>
      <c r="I47" s="12">
        <v>24.27</v>
      </c>
      <c r="J47" s="13">
        <v>24.53</v>
      </c>
    </row>
    <row r="48" spans="2:10" ht="57.75" customHeight="1" x14ac:dyDescent="0.15">
      <c r="B48" s="14"/>
      <c r="C48" s="1200" t="s">
        <v>4</v>
      </c>
      <c r="D48" s="1200"/>
      <c r="E48" s="1201"/>
      <c r="F48" s="15">
        <v>13.96</v>
      </c>
      <c r="G48" s="16">
        <v>16.16</v>
      </c>
      <c r="H48" s="16">
        <v>12.34</v>
      </c>
      <c r="I48" s="16">
        <v>10.23</v>
      </c>
      <c r="J48" s="17">
        <v>7.34</v>
      </c>
    </row>
    <row r="49" spans="2:10" ht="57.75" customHeight="1" thickBot="1" x14ac:dyDescent="0.2">
      <c r="B49" s="18"/>
      <c r="C49" s="1202" t="s">
        <v>5</v>
      </c>
      <c r="D49" s="1202"/>
      <c r="E49" s="1203"/>
      <c r="F49" s="19">
        <v>4.58</v>
      </c>
      <c r="G49" s="20">
        <v>2.35</v>
      </c>
      <c r="H49" s="20" t="s">
        <v>569</v>
      </c>
      <c r="I49" s="20" t="s">
        <v>570</v>
      </c>
      <c r="J49" s="21" t="s">
        <v>571</v>
      </c>
    </row>
    <row r="50" spans="2:10" ht="13.5" customHeight="1" x14ac:dyDescent="0.15"/>
  </sheetData>
  <sheetProtection algorithmName="SHA-512" hashValue="To1SYGrJk7iD0157NFIJV/glELIb+WIC8wKoGQuFS/Y9rGoeA38PfMjz+39xT2bj/Y1OHNR2JY7cvdag9YGdYg==" saltValue="FNClKGO90qk6pwD1fVlj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2021-02-05T01:41:01Z</dcterms:created>
  <dcterms:modified xsi:type="dcterms:W3CDTF">2021-03-09T08:30:16Z</dcterms:modified>
  <cp:category/>
</cp:coreProperties>
</file>