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[4]加算率一覧!$A$4:$A$25</definedName>
    <definedName name="種類">[5]サービス種類一覧!$A$4:$A$20</definedName>
    <definedName name="特定">#REF!</definedName>
    <definedName name="erea" localSheetId="3">'【参考】サービス名一覧'!$A$3:$A$27</definedName>
    <definedName name="サービス名" localSheetId="3">'【参考】サービス名一覧'!$A$3:$A$20</definedName>
    <definedName name="new" localSheetId="3">'【参考】サービス名一覧'!$A$4:$A$27</definedName>
    <definedName name="_xlnm.Print_Area" localSheetId="3">'【参考】サービス名一覧'!$A$1:$D$27</definedName>
    <definedName name="_xlnm.Print_Area" localSheetId="1">'別紙様式3-1'!$A$1:$AK$164</definedName>
    <definedName name="サービス" localSheetId="1">#REF!</definedName>
    <definedName name="サービス名" localSheetId="1">#REF!</definedName>
    <definedName name="_xlnm.Print_Area" localSheetId="0">基本情報入力シート!$A$1:$AA$64</definedName>
    <definedName name="サービス名" localSheetId="0">#REF!</definedName>
    <definedName name="_xlnm._FilterDatabase" localSheetId="2" hidden="1">'別紙様式3-2'!$L$18:$T$118</definedName>
    <definedName name="_new1" localSheetId="2">'[1]【参考】サービス名一覧'!$A$4:$A$27</definedName>
    <definedName name="_xlnm.Print_Area" localSheetId="2">'別紙様式3-2'!$A$1:$V$38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rPr>
          <t>社会保険労務士事務所等の担当者の
氏名・連絡先を記入しても構いません。</t>
        </r>
      </text>
    </comment>
    <comment ref="Y51" authorId="1">
      <text>
        <r>
          <rPr>
            <sz val="9"/>
            <color indexed="81"/>
            <rFont val="MS P ゴシック"/>
          </rPr>
          <t>必ずプルダウンで選択してください。
介護予防サービスは、行を分ける必要はありません。
短期入所・総合事業については、行を分けてください。</t>
        </r>
      </text>
    </comment>
    <comment ref="M51"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Y18" authorId="1">
      <text>
        <r>
          <rPr>
            <sz val="9"/>
            <color indexed="81"/>
            <rFont val="MS P ゴシック"/>
          </rPr>
          <t>算定した加算について「〇」または「×」を選択してください。
※この欄が選択されていないと、各要件の○×の自動判定が機能しないため、必ず選択してください。</t>
        </r>
      </text>
    </comment>
    <comment ref="V4" authorId="2">
      <text>
        <r>
          <rPr>
            <sz val="9"/>
            <color indexed="81"/>
            <rFont val="MS P ゴシック"/>
          </rPr>
          <t>最初に必ず記入してください。</t>
        </r>
      </text>
    </comment>
    <comment ref="M90" authorId="2">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AJ76" authorId="2">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75" authorId="2">
      <text>
        <r>
          <rPr>
            <sz val="9"/>
            <color indexed="81"/>
            <rFont val="MS P ゴシック"/>
          </rPr>
          <t>原則として、本年度の常勤換算職員数（12月分）を12で割るなどの適切な方法で算出してください。</t>
        </r>
      </text>
    </comment>
    <comment ref="P36" authorId="2">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2">
      <text>
        <r>
          <rPr>
            <sz val="9"/>
            <color indexed="81"/>
            <rFont val="MS P ゴシック"/>
          </rPr>
          <t>空欄の場合、先に本シート３（１）「介護職員等特定処遇改善加算の要件について」を記入してください。</t>
        </r>
      </text>
    </comment>
    <comment ref="AD36" authorId="2">
      <text>
        <r>
          <rPr>
            <sz val="9"/>
            <color indexed="81"/>
            <rFont val="MS P ゴシック"/>
          </rPr>
          <t>空欄の場合、先に本シート３（２）介護職員等ベースアップ等支援加算の要件について」を記入してください。</t>
        </r>
      </text>
    </comment>
    <comment ref="AL39" authorId="2">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L82" authorId="2">
      <text>
        <r>
          <rPr>
            <sz val="9"/>
            <color indexed="81"/>
            <rFont val="MS P ゴシック"/>
          </rPr>
          <t>（C）「その他の職種」の職員でも、
特定加算を配分しなかった職員の賃金額は記入する必要がありません。</t>
        </r>
      </text>
    </comment>
    <comment ref="AL78" authorId="2">
      <text>
        <r>
          <rPr>
            <sz val="9"/>
            <color indexed="81"/>
            <rFont val="MS P ゴシック"/>
          </rPr>
          <t>⑪に理由が記入されていれば、「〇」が表示されます。</t>
        </r>
      </text>
    </comment>
    <comment ref="AL79" authorId="2">
      <text>
        <r>
          <rPr>
            <sz val="9"/>
            <color indexed="81"/>
            <rFont val="MS P ゴシック"/>
          </rPr>
          <t>⑥に（C）の平均賃金額が（B）の平均賃金額を上回らないことが記入されていれば、
「〇」が表示されます。</t>
        </r>
      </text>
    </comment>
    <comment ref="X94" authorId="2">
      <text>
        <r>
          <rPr>
            <sz val="9"/>
            <color indexed="81"/>
            <rFont val="MS P ゴシック"/>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2">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J35" authorId="2">
      <text>
        <r>
          <rPr>
            <sz val="9"/>
            <color indexed="81"/>
            <rFont val="MS P ゴシック"/>
          </rPr>
          <t>空欄の場合、先に別紙様式3－2を記入してください。</t>
        </r>
      </text>
    </comment>
    <comment ref="Y84" authorId="2">
      <text>
        <r>
          <rPr>
            <sz val="9"/>
            <color indexed="81"/>
            <rFont val="MS P ゴシック"/>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List>
</comments>
</file>

<file path=xl/comments3.xml><?xml version="1.0" encoding="utf-8"?>
<comments xmlns="http://schemas.openxmlformats.org/spreadsheetml/2006/main">
  <authors>
    <author>東京都</author>
    <author>厚生労働省ネットワークシステム</author>
    <author>塚原 遊尋(tsukahara-yuujin.xt6)</author>
  </authors>
  <commentList>
    <comment ref="S19" authorId="0">
      <text>
        <r>
          <rPr>
            <sz val="9"/>
            <color indexed="81"/>
            <rFont val="MS P ゴシック"/>
          </rPr>
          <t>ドロップダウンリストで選択してください。
各加算を取得しない事業所がある場合は、空欄のままにしてください。</t>
        </r>
      </text>
    </comment>
    <comment ref="V14" authorId="1">
      <text>
        <r>
          <rPr>
            <sz val="9"/>
            <color indexed="81"/>
            <rFont val="MS P ゴシック"/>
          </rPr>
          <t>各加算の総額には、都道府県国民健康保険団体連合会から通知される「介護職員処遇改善加算等総額のお知らせ」
に基づき、本年度（４月～３月）の実績を記入してください。</t>
        </r>
      </text>
    </comment>
    <comment ref="U14" authorId="1">
      <text>
        <r>
          <rPr>
            <sz val="9"/>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<sst xmlns="http://schemas.openxmlformats.org/spreadsheetml/2006/main" xmlns:r="http://schemas.openxmlformats.org/officeDocument/2006/relationships" count="312" uniqueCount="312">
  <si>
    <t>フリガナ</t>
  </si>
  <si>
    <t>要件Ⅸ</t>
    <rPh sb="0" eb="2">
      <t>ヨウケン</t>
    </rPh>
    <phoneticPr fontId="30"/>
  </si>
  <si>
    <t>サービス名</t>
    <rPh sb="4" eb="5">
      <t>メイ</t>
    </rPh>
    <phoneticPr fontId="30"/>
  </si>
  <si>
    <t>〒</t>
  </si>
  <si>
    <t>介護保険事業所番号</t>
    <rPh sb="0" eb="2">
      <t>カイゴ</t>
    </rPh>
    <rPh sb="2" eb="4">
      <t>ホケン</t>
    </rPh>
    <rPh sb="4" eb="7">
      <t>ジギョウショ</t>
    </rPh>
    <rPh sb="7" eb="9">
      <t>バンゴウ</t>
    </rPh>
    <phoneticPr fontId="30"/>
  </si>
  <si>
    <t>書類作成担当者</t>
    <rPh sb="0" eb="2">
      <t>ショルイ</t>
    </rPh>
    <rPh sb="2" eb="4">
      <t>サクセイ</t>
    </rPh>
    <rPh sb="4" eb="7">
      <t>タントウシャ</t>
    </rPh>
    <phoneticPr fontId="30"/>
  </si>
  <si>
    <t>（１）</t>
  </si>
  <si>
    <t>算定する
加算区分</t>
    <rPh sb="5" eb="7">
      <t>カサン</t>
    </rPh>
    <phoneticPr fontId="30"/>
  </si>
  <si>
    <t>月</t>
    <rPh sb="0" eb="1">
      <t>ゲツ</t>
    </rPh>
    <phoneticPr fontId="30"/>
  </si>
  <si>
    <t>通所介護</t>
  </si>
  <si>
    <t>年</t>
    <rPh sb="0" eb="1">
      <t>ネン</t>
    </rPh>
    <phoneticPr fontId="30"/>
  </si>
  <si>
    <t>）</t>
  </si>
  <si>
    <t>事業所の所在地</t>
    <rPh sb="0" eb="3">
      <t>ジギョウショ</t>
    </rPh>
    <rPh sb="4" eb="7">
      <t>ショザイチ</t>
    </rPh>
    <phoneticPr fontId="30"/>
  </si>
  <si>
    <t>（介護予防）認知症対応型共同生活介護</t>
  </si>
  <si>
    <t>介護医療院</t>
    <rPh sb="0" eb="2">
      <t>カイゴ</t>
    </rPh>
    <rPh sb="2" eb="4">
      <t>イリョウ</t>
    </rPh>
    <rPh sb="4" eb="5">
      <t>イン</t>
    </rPh>
    <phoneticPr fontId="30"/>
  </si>
  <si>
    <t>円</t>
    <rPh sb="0" eb="1">
      <t>エン</t>
    </rPh>
    <phoneticPr fontId="30"/>
  </si>
  <si>
    <t>上位者・担当者等によるキャリア面談など、キャリアアップ等に関する定期的な相談の機会の確保</t>
  </si>
  <si>
    <t>人</t>
    <rPh sb="0" eb="1">
      <t>ニン</t>
    </rPh>
    <phoneticPr fontId="30"/>
  </si>
  <si>
    <t>法人名</t>
    <rPh sb="0" eb="2">
      <t>ホウジン</t>
    </rPh>
    <rPh sb="2" eb="3">
      <t>メイ</t>
    </rPh>
    <phoneticPr fontId="30"/>
  </si>
  <si>
    <t>日</t>
    <rPh sb="0" eb="1">
      <t>ニチ</t>
    </rPh>
    <phoneticPr fontId="30"/>
  </si>
  <si>
    <t>２　基本情報</t>
    <rPh sb="2" eb="4">
      <t>キホン</t>
    </rPh>
    <rPh sb="4" eb="6">
      <t>ジョウホウ</t>
    </rPh>
    <phoneticPr fontId="30"/>
  </si>
  <si>
    <t>＜サービス名一覧&gt;</t>
    <rPh sb="5" eb="6">
      <t>ナ</t>
    </rPh>
    <rPh sb="6" eb="8">
      <t>イチラン</t>
    </rPh>
    <phoneticPr fontId="30"/>
  </si>
  <si>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0"/>
  </si>
  <si>
    <t>1</t>
  </si>
  <si>
    <t>○○ケアサービス</t>
  </si>
  <si>
    <t>訪問介護</t>
  </si>
  <si>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30"/>
  </si>
  <si>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0"/>
  </si>
  <si>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</si>
  <si>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</si>
  <si>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0"/>
  </si>
  <si>
    <t>地域密着型通所介護</t>
  </si>
  <si>
    <t>その他の職種(C)</t>
    <rPh sb="2" eb="3">
      <t>タ</t>
    </rPh>
    <rPh sb="4" eb="6">
      <t>ショクシュ</t>
    </rPh>
    <phoneticPr fontId="30"/>
  </si>
  <si>
    <t>法人代表者</t>
    <rPh sb="0" eb="2">
      <t>ホウジン</t>
    </rPh>
    <rPh sb="2" eb="5">
      <t>ダイヒョウシャ</t>
    </rPh>
    <phoneticPr fontId="30"/>
  </si>
  <si>
    <t>地域密着型特定施設入居者生活介護</t>
  </si>
  <si>
    <t>看護小規模多機能型居宅介護</t>
    <rPh sb="0" eb="13">
      <t>カンゴ</t>
    </rPh>
    <phoneticPr fontId="30"/>
  </si>
  <si>
    <t>市区町村</t>
    <rPh sb="0" eb="2">
      <t>シク</t>
    </rPh>
    <rPh sb="2" eb="4">
      <t>チョウソン</t>
    </rPh>
    <phoneticPr fontId="30"/>
  </si>
  <si>
    <t>提出先</t>
    <rPh sb="0" eb="2">
      <t>テイシュツ</t>
    </rPh>
    <rPh sb="2" eb="3">
      <t>サキ</t>
    </rPh>
    <phoneticPr fontId="30"/>
  </si>
  <si>
    <t>介護老人福祉施設</t>
    <rPh sb="0" eb="2">
      <t>カイゴ</t>
    </rPh>
    <rPh sb="2" eb="4">
      <t>ロウジン</t>
    </rPh>
    <rPh sb="4" eb="6">
      <t>フクシ</t>
    </rPh>
    <rPh sb="6" eb="8">
      <t>シセツ</t>
    </rPh>
    <phoneticPr fontId="30"/>
  </si>
  <si>
    <t>地域密着型介護老人福祉施設</t>
  </si>
  <si>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ゴシック"/>
      </rPr>
      <t>処遇改善加算等の加算額を超えて賃金改善を行った場合にはその金額も含む</t>
    </r>
    <r>
      <rPr>
        <sz val="8"/>
        <color auto="1"/>
        <rFont val="ＭＳ Ｐゴシック"/>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</si>
  <si>
    <t>氏名</t>
    <rPh sb="0" eb="2">
      <t>シメイ</t>
    </rPh>
    <phoneticPr fontId="30"/>
  </si>
  <si>
    <t>介護老人保健施設</t>
    <rPh sb="0" eb="8">
      <t>ロウケン</t>
    </rPh>
    <phoneticPr fontId="30"/>
  </si>
  <si>
    <t>↓隠し列</t>
    <rPh sb="1" eb="2">
      <t>カク</t>
    </rPh>
    <rPh sb="3" eb="4">
      <t>レツ</t>
    </rPh>
    <phoneticPr fontId="30"/>
  </si>
  <si>
    <t>介護療養型医療施設</t>
    <rPh sb="0" eb="9">
      <t>カイゴ</t>
    </rPh>
    <phoneticPr fontId="30"/>
  </si>
  <si>
    <t>法人所在地</t>
    <rPh sb="0" eb="2">
      <t>ホウジン</t>
    </rPh>
    <rPh sb="2" eb="5">
      <t>ショザイチ</t>
    </rPh>
    <phoneticPr fontId="30"/>
  </si>
  <si>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0"/>
  </si>
  <si>
    <t>年度）</t>
  </si>
  <si>
    <t>電話番号</t>
    <rPh sb="0" eb="2">
      <t>デンワ</t>
    </rPh>
    <rPh sb="2" eb="4">
      <t>バンゴウ</t>
    </rPh>
    <phoneticPr fontId="30"/>
  </si>
  <si>
    <t>令和</t>
    <rPh sb="0" eb="2">
      <t>レイワ</t>
    </rPh>
    <phoneticPr fontId="30"/>
  </si>
  <si>
    <t>職名</t>
    <rPh sb="0" eb="2">
      <t>ショクメイ</t>
    </rPh>
    <phoneticPr fontId="30"/>
  </si>
  <si>
    <t>Ⅱ</t>
  </si>
  <si>
    <t>－</t>
  </si>
  <si>
    <t>E-mail</t>
  </si>
  <si>
    <t>【ベースアップ等加算】介護職員及びその他の職員の賃金について、ベースアップ等加算による賃金改善所要額が、同加算の算定額以上であること</t>
  </si>
  <si>
    <t>①</t>
  </si>
  <si>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</si>
  <si>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0"/>
  </si>
  <si>
    <t>その他</t>
    <rPh sb="2" eb="3">
      <t>タ</t>
    </rPh>
    <phoneticPr fontId="30"/>
  </si>
  <si>
    <t>（</t>
  </si>
  <si>
    <t>※</t>
  </si>
  <si>
    <t>【処遇改善加算】</t>
  </si>
  <si>
    <t>別紙様式３－２</t>
    <rPh sb="0" eb="2">
      <t>ベッシ</t>
    </rPh>
    <rPh sb="2" eb="4">
      <t>ヨウシキ</t>
    </rPh>
    <phoneticPr fontId="30"/>
  </si>
  <si>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</si>
  <si>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特定加算</t>
    <rPh sb="0" eb="2">
      <t>トクテイ</t>
    </rPh>
    <rPh sb="2" eb="4">
      <t>カサン</t>
    </rPh>
    <phoneticPr fontId="30"/>
  </si>
  <si>
    <t>本年度の加算の総額［円］</t>
    <rPh sb="0" eb="3">
      <t>ホンネンド</t>
    </rPh>
    <rPh sb="4" eb="6">
      <t>カサン</t>
    </rPh>
    <rPh sb="7" eb="9">
      <t>ソウガク</t>
    </rPh>
    <rPh sb="10" eb="11">
      <t>エン</t>
    </rPh>
    <phoneticPr fontId="30"/>
  </si>
  <si>
    <t>（１）介護職員等特定処遇改善加算の要件について</t>
    <rPh sb="17" eb="19">
      <t>ヨウケン</t>
    </rPh>
    <phoneticPr fontId="30"/>
  </si>
  <si>
    <t>連絡先</t>
    <rPh sb="0" eb="3">
      <t>レンラクサキ</t>
    </rPh>
    <phoneticPr fontId="30"/>
  </si>
  <si>
    <t>名称</t>
    <rPh sb="0" eb="2">
      <t>メイショウ</t>
    </rPh>
    <phoneticPr fontId="30"/>
  </si>
  <si>
    <t>〒結合</t>
    <rPh sb="1" eb="3">
      <t>ケツゴウ</t>
    </rPh>
    <phoneticPr fontId="30"/>
  </si>
  <si>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</si>
  <si>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0"/>
  </si>
  <si>
    <t>住所１（番地・住居番号まで）</t>
    <rPh sb="0" eb="2">
      <t>ジュウショ</t>
    </rPh>
    <rPh sb="4" eb="6">
      <t>バンチ</t>
    </rPh>
    <rPh sb="7" eb="9">
      <t>ジュウキョ</t>
    </rPh>
    <rPh sb="9" eb="11">
      <t>バンゴウ</t>
    </rPh>
    <phoneticPr fontId="30"/>
  </si>
  <si>
    <t>住所２（建物名等）</t>
    <rPh sb="0" eb="2">
      <t>ジュウショ</t>
    </rPh>
    <rPh sb="4" eb="6">
      <t>タテモノ</t>
    </rPh>
    <rPh sb="6" eb="7">
      <t>メイ</t>
    </rPh>
    <rPh sb="7" eb="8">
      <t>トウ</t>
    </rPh>
    <phoneticPr fontId="30"/>
  </si>
  <si>
    <t>書類作成
担当者</t>
    <rPh sb="0" eb="2">
      <t>ショルイ</t>
    </rPh>
    <rPh sb="2" eb="4">
      <t>サクセイ</t>
    </rPh>
    <rPh sb="5" eb="8">
      <t>タントウシャ</t>
    </rPh>
    <phoneticPr fontId="30"/>
  </si>
  <si>
    <t>e-mail</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</si>
  <si>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0"/>
  </si>
  <si>
    <t>2（2）（3）では以下の要件を確認しており、オレンジセルが「○」でない場合、加算取得の要件を満たしていない。</t>
  </si>
  <si>
    <t>通し番号</t>
    <rPh sb="0" eb="1">
      <t>トオ</t>
    </rPh>
    <rPh sb="2" eb="4">
      <t>バンゴウ</t>
    </rPh>
    <phoneticPr fontId="30"/>
  </si>
  <si>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0"/>
  </si>
  <si>
    <t>介護保険事業所番号</t>
    <rPh sb="0" eb="2">
      <t>カイゴ</t>
    </rPh>
    <rPh sb="2" eb="4">
      <t>ホケン</t>
    </rPh>
    <rPh sb="4" eb="6">
      <t>ジギョウ</t>
    </rPh>
    <rPh sb="6" eb="7">
      <t>ショ</t>
    </rPh>
    <rPh sb="7" eb="9">
      <t>バンゴウ</t>
    </rPh>
    <phoneticPr fontId="30"/>
  </si>
  <si>
    <t xml:space="preserve"> ii ）ベースアップ等加算による賃金改善所要額</t>
    <rPh sb="21" eb="23">
      <t>ショヨウ</t>
    </rPh>
    <phoneticPr fontId="30"/>
  </si>
  <si>
    <t>都道府県</t>
    <rPh sb="0" eb="4">
      <t>トドウフケン</t>
    </rPh>
    <phoneticPr fontId="30"/>
  </si>
  <si>
    <t>指定権者名</t>
    <rPh sb="0" eb="2">
      <t>シテイ</t>
    </rPh>
    <rPh sb="2" eb="3">
      <t>ケン</t>
    </rPh>
    <rPh sb="3" eb="4">
      <t>ジャ</t>
    </rPh>
    <rPh sb="4" eb="5">
      <t>メイ</t>
    </rPh>
    <phoneticPr fontId="30"/>
  </si>
  <si>
    <t>特定Ⅰ</t>
  </si>
  <si>
    <t>事業所名</t>
    <rPh sb="0" eb="2">
      <t>ジギョウ</t>
    </rPh>
    <rPh sb="2" eb="3">
      <t>ショ</t>
    </rPh>
    <rPh sb="3" eb="4">
      <t>メイ</t>
    </rPh>
    <phoneticPr fontId="30"/>
  </si>
  <si>
    <t>Ⅸ</t>
  </si>
  <si>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30"/>
  </si>
  <si>
    <t>事業所名</t>
    <rPh sb="0" eb="2">
      <t>ジギョウ</t>
    </rPh>
    <rPh sb="2" eb="3">
      <t>ショ</t>
    </rPh>
    <rPh sb="3" eb="4">
      <t>ナ</t>
    </rPh>
    <phoneticPr fontId="30"/>
  </si>
  <si>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</si>
  <si>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0"/>
  </si>
  <si>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30"/>
  </si>
  <si>
    <t>１　提出先に関する情報</t>
    <rPh sb="2" eb="4">
      <t>テイシュツ</t>
    </rPh>
    <rPh sb="4" eb="5">
      <t>サキ</t>
    </rPh>
    <rPh sb="6" eb="7">
      <t>カン</t>
    </rPh>
    <rPh sb="9" eb="11">
      <t>ジョウホウ</t>
    </rPh>
    <phoneticPr fontId="30"/>
  </si>
  <si>
    <t>指定権者</t>
    <rPh sb="0" eb="2">
      <t>シテイ</t>
    </rPh>
    <rPh sb="2" eb="4">
      <t>ケンシャ</t>
    </rPh>
    <phoneticPr fontId="30"/>
  </si>
  <si>
    <t>加算Ⅱ</t>
  </si>
  <si>
    <t>業務や福利厚生制度、メンタルヘルス等の職員相談窓口の設置等相談体制の充実</t>
  </si>
  <si>
    <t>　</t>
  </si>
  <si>
    <t>内容</t>
    <rPh sb="0" eb="2">
      <t>ナイヨウ</t>
    </rPh>
    <phoneticPr fontId="30"/>
  </si>
  <si>
    <t>実績報告書の記載内容に虚偽がないことを証明するとともに、記載内容を証明する資料を適切に保管していることを誓約します。</t>
  </si>
  <si>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30"/>
  </si>
  <si>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0"/>
  </si>
  <si>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0"/>
  </si>
  <si>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0"/>
  </si>
  <si>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0"/>
  </si>
  <si>
    <t>定期巡回･随時対応型訪問介護看護</t>
  </si>
  <si>
    <t>事故・トラブルへの対応マニュアル等の作成等の体制の整備</t>
  </si>
  <si>
    <t>入職促進に向けた取組</t>
  </si>
  <si>
    <t>法人や事業所の経営理念やケア方針・人材育成方針、その実現のための施策・仕組みなどの明確化</t>
  </si>
  <si>
    <t>事業者の共同による採用・人事ローテーション・研修のための制度構築</t>
  </si>
  <si>
    <t>他産業からの転職者、主婦層、中高年齢者等、経験者・有資格者等にこだわらない幅広い採用の仕組みの構築</t>
    <rPh sb="43" eb="45">
      <t>シク</t>
    </rPh>
    <rPh sb="47" eb="49">
      <t>コウチク</t>
    </rPh>
    <phoneticPr fontId="30"/>
  </si>
  <si>
    <t>・　</t>
  </si>
  <si>
    <t>職業体験の受入れや地域行事への参加や主催等による職業魅力度向上の取組の実施</t>
    <rPh sb="35" eb="37">
      <t>ジッシ</t>
    </rPh>
    <phoneticPr fontId="30"/>
  </si>
  <si>
    <t>資質の向上やキャリアアップに向けた支援</t>
  </si>
  <si>
    <t>介護職員について、賃金改善の見込額の３分の２以上が、ベースアップ等（基本給又は決まって毎月支払われる手当の引上げ）に充てられる計画になっていること</t>
  </si>
  <si>
    <t>Ⅳ</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</si>
  <si>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</si>
  <si>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</si>
  <si>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0"/>
  </si>
  <si>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</si>
  <si>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</si>
  <si>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0"/>
  </si>
  <si>
    <t>子育てや家族等の介護等と仕事の両立を目指す者のための休業制度等の充実、事業所内託児施設の整備</t>
  </si>
  <si>
    <t>代表取締役</t>
    <rPh sb="0" eb="5">
      <t>ダイヒョウトリシマリヤク</t>
    </rPh>
    <phoneticPr fontId="30"/>
  </si>
  <si>
    <t>有給休暇が取得しやすい環境の整備</t>
  </si>
  <si>
    <t>Ⅲ</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</si>
  <si>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</si>
  <si>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0"/>
  </si>
  <si>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</si>
  <si>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</si>
  <si>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</si>
  <si>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</si>
  <si>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</si>
  <si>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</si>
  <si>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</si>
  <si>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0"/>
  </si>
  <si>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</si>
  <si>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0"/>
  </si>
  <si>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0"/>
  </si>
  <si>
    <t>利用者本位のケア方針など介護保険や法人の理念等を定期的に学ぶ機会の提供</t>
  </si>
  <si>
    <t>ケアの好事例や、利用者やその家族からの謝意等の情報を共有する機会の提供</t>
  </si>
  <si>
    <t>横浜市</t>
    <rPh sb="0" eb="3">
      <t>ヨコハマシ</t>
    </rPh>
    <phoneticPr fontId="30"/>
  </si>
  <si>
    <t>千代田区</t>
    <rPh sb="0" eb="4">
      <t>チヨダク</t>
    </rPh>
    <phoneticPr fontId="30"/>
  </si>
  <si>
    <t>区分</t>
    <rPh sb="0" eb="2">
      <t>クブン</t>
    </rPh>
    <phoneticPr fontId="3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</si>
  <si>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</si>
  <si>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その他の職種</t>
    <rPh sb="2" eb="3">
      <t>タ</t>
    </rPh>
    <rPh sb="4" eb="6">
      <t>ショクシュ</t>
    </rPh>
    <phoneticPr fontId="30"/>
  </si>
  <si>
    <t>訪問型サービス（総合事業）</t>
    <rPh sb="8" eb="10">
      <t>ソウゴウ</t>
    </rPh>
    <rPh sb="10" eb="12">
      <t>ジギョウ</t>
    </rPh>
    <phoneticPr fontId="30"/>
  </si>
  <si>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0"/>
  </si>
  <si>
    <t>通所型サービス（総合事業）</t>
    <rPh sb="8" eb="10">
      <t>ソウゴウ</t>
    </rPh>
    <rPh sb="10" eb="12">
      <t>ジギョウ</t>
    </rPh>
    <phoneticPr fontId="30"/>
  </si>
  <si>
    <t>処遇改善加算</t>
    <rPh sb="0" eb="2">
      <t>ショグウ</t>
    </rPh>
    <rPh sb="2" eb="6">
      <t>カイゼンカサン</t>
    </rPh>
    <phoneticPr fontId="30"/>
  </si>
  <si>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</si>
  <si>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0"/>
  </si>
  <si>
    <t>加算提出先</t>
    <rPh sb="0" eb="2">
      <t>カサン</t>
    </rPh>
    <rPh sb="2" eb="4">
      <t>テイシュツ</t>
    </rPh>
    <rPh sb="4" eb="5">
      <t>サキ</t>
    </rPh>
    <phoneticPr fontId="30"/>
  </si>
  <si>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0"/>
  </si>
  <si>
    <t>％</t>
  </si>
  <si>
    <t>処遇改善加算</t>
  </si>
  <si>
    <t>特定加算</t>
  </si>
  <si>
    <t>ベースアップ等加算</t>
    <rPh sb="6" eb="7">
      <t>トウ</t>
    </rPh>
    <rPh sb="7" eb="9">
      <t>カサン</t>
    </rPh>
    <phoneticPr fontId="30"/>
  </si>
  <si>
    <t>令和</t>
  </si>
  <si>
    <t>年度の加算の総額</t>
    <rPh sb="0" eb="2">
      <t>ネンド</t>
    </rPh>
    <rPh sb="3" eb="5">
      <t>カサン</t>
    </rPh>
    <rPh sb="6" eb="8">
      <t>ソウガク</t>
    </rPh>
    <phoneticPr fontId="30"/>
  </si>
  <si>
    <t>要件Ⅳ</t>
  </si>
  <si>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0"/>
  </si>
  <si>
    <t>実績報告書（令和</t>
    <rPh sb="0" eb="2">
      <t>ジッセキ</t>
    </rPh>
    <rPh sb="2" eb="5">
      <t>ホウコクショ</t>
    </rPh>
    <rPh sb="6" eb="8">
      <t>レイワ</t>
    </rPh>
    <phoneticPr fontId="30"/>
  </si>
  <si>
    <t>【記入上の注意】</t>
    <rPh sb="1" eb="3">
      <t>キニュウ</t>
    </rPh>
    <rPh sb="3" eb="4">
      <t>ジョウ</t>
    </rPh>
    <rPh sb="5" eb="7">
      <t>チュウイ</t>
    </rPh>
    <phoneticPr fontId="30"/>
  </si>
  <si>
    <t>・</t>
  </si>
  <si>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0"/>
  </si>
  <si>
    <t>算定する
加算区分</t>
  </si>
  <si>
    <t>(</t>
  </si>
  <si>
    <t>)</t>
  </si>
  <si>
    <t>(ア)前年度の賃金の総額</t>
  </si>
  <si>
    <t>(イ)前年度の処遇改善加算の総額</t>
  </si>
  <si>
    <t>(ウ)前年度の特定加算の総額</t>
  </si>
  <si>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30"/>
  </si>
  <si>
    <t>(オ)前年度の各介護サービス事業者等の
独自の賃金改善額</t>
  </si>
  <si>
    <t>年度の加算の影響を除いた賃金額</t>
    <rPh sb="0" eb="2">
      <t>ネンド</t>
    </rPh>
    <rPh sb="3" eb="5">
      <t>カサン</t>
    </rPh>
    <rPh sb="6" eb="8">
      <t>エイキョウ</t>
    </rPh>
    <rPh sb="9" eb="10">
      <t>ノゾ</t>
    </rPh>
    <rPh sb="12" eb="14">
      <t>チンギン</t>
    </rPh>
    <rPh sb="14" eb="15">
      <t>ガク</t>
    </rPh>
    <phoneticPr fontId="30"/>
  </si>
  <si>
    <t xml:space="preserve"> 特定加算</t>
    <rPh sb="1" eb="3">
      <t>トクテイ</t>
    </rPh>
    <rPh sb="3" eb="5">
      <t>カサン</t>
    </rPh>
    <phoneticPr fontId="30"/>
  </si>
  <si>
    <t>人</t>
  </si>
  <si>
    <t>（３）加算以外の部分で賃金水準を下げないことについて</t>
    <rPh sb="3" eb="5">
      <t>カサン</t>
    </rPh>
    <rPh sb="5" eb="7">
      <t>イガイ</t>
    </rPh>
    <rPh sb="8" eb="10">
      <t>ブブン</t>
    </rPh>
    <rPh sb="11" eb="13">
      <t>チンギン</t>
    </rPh>
    <rPh sb="13" eb="15">
      <t>スイジュン</t>
    </rPh>
    <rPh sb="16" eb="17">
      <t>サ</t>
    </rPh>
    <phoneticPr fontId="30"/>
  </si>
  <si>
    <t>（介護予防）通所リハビリテーション</t>
  </si>
  <si>
    <t>経験・技能のある
介護職員(A)</t>
    <rPh sb="0" eb="2">
      <t>ケイケン</t>
    </rPh>
    <phoneticPr fontId="30"/>
  </si>
  <si>
    <t>他の介護職員(B)</t>
    <rPh sb="0" eb="1">
      <t>タ</t>
    </rPh>
    <rPh sb="2" eb="4">
      <t>カイゴ</t>
    </rPh>
    <rPh sb="4" eb="6">
      <t>ショクイン</t>
    </rPh>
    <phoneticPr fontId="30"/>
  </si>
  <si>
    <t>本年度のベースアップ等加算の総額［円］</t>
    <rPh sb="0" eb="3">
      <t>ホンネンド</t>
    </rPh>
    <rPh sb="10" eb="11">
      <t>トウ</t>
    </rPh>
    <rPh sb="11" eb="13">
      <t>カサン</t>
    </rPh>
    <rPh sb="14" eb="16">
      <t>ソウガク</t>
    </rPh>
    <rPh sb="17" eb="18">
      <t>エン</t>
    </rPh>
    <phoneticPr fontId="30"/>
  </si>
  <si>
    <t>（介護予防）訪問入浴介護</t>
    <rPh sb="1" eb="3">
      <t>カイゴ</t>
    </rPh>
    <rPh sb="3" eb="5">
      <t>ヨボウ</t>
    </rPh>
    <phoneticPr fontId="30"/>
  </si>
  <si>
    <t>加算Ⅰ</t>
  </si>
  <si>
    <t>（介護予防）特定施設入居者生活介護</t>
  </si>
  <si>
    <t>（介護予防）認知症対応型通所介護</t>
  </si>
  <si>
    <t>（介護予防）小規模多機能型居宅介護</t>
  </si>
  <si>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0"/>
  </si>
  <si>
    <t>（介護予防）短期入所生活介護</t>
  </si>
  <si>
    <t>（介護予防）短期入所療養介護（老健）</t>
  </si>
  <si>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0"/>
  </si>
  <si>
    <t>（介護予防）短期入所療養介護 （病院等（老健以外）)</t>
  </si>
  <si>
    <t>（介護予防）短期入所療養介護（医療院）</t>
    <rPh sb="6" eb="8">
      <t>タンキ</t>
    </rPh>
    <rPh sb="8" eb="10">
      <t>ニュウショ</t>
    </rPh>
    <rPh sb="10" eb="12">
      <t>リョウヨウ</t>
    </rPh>
    <rPh sb="12" eb="14">
      <t>カイゴ</t>
    </rPh>
    <rPh sb="15" eb="17">
      <t>イリョウ</t>
    </rPh>
    <rPh sb="17" eb="18">
      <t>イン</t>
    </rPh>
    <phoneticPr fontId="30"/>
  </si>
  <si>
    <t>Ⅵ</t>
  </si>
  <si>
    <t>独自の賃金改善の具体的な取組内容</t>
    <rPh sb="0" eb="2">
      <t>ドクジ</t>
    </rPh>
    <rPh sb="3" eb="5">
      <t>チンギン</t>
    </rPh>
    <rPh sb="5" eb="7">
      <t>カイゼン</t>
    </rPh>
    <rPh sb="8" eb="11">
      <t>グタイテキ</t>
    </rPh>
    <rPh sb="12" eb="14">
      <t>トリクミ</t>
    </rPh>
    <rPh sb="14" eb="16">
      <t>ナイヨウ</t>
    </rPh>
    <phoneticPr fontId="30"/>
  </si>
  <si>
    <t>独自の賃金改善額の算定根拠</t>
    <rPh sb="0" eb="2">
      <t>ドクジ</t>
    </rPh>
    <rPh sb="3" eb="5">
      <t>チンギン</t>
    </rPh>
    <rPh sb="5" eb="7">
      <t>カイゼン</t>
    </rPh>
    <rPh sb="7" eb="8">
      <t>ガク</t>
    </rPh>
    <rPh sb="9" eb="11">
      <t>サンテイ</t>
    </rPh>
    <rPh sb="11" eb="13">
      <t>コンキョ</t>
    </rPh>
    <phoneticPr fontId="30"/>
  </si>
  <si>
    <t>特定加算による賃金改善の対象とするCの職員の改善後の賃金が年額440万円を上回らないこと</t>
    <rPh sb="19" eb="21">
      <t>ショクイン</t>
    </rPh>
    <phoneticPr fontId="30"/>
  </si>
  <si>
    <t>ベースアップ等加算</t>
    <rPh sb="6" eb="9">
      <t>トウカサン</t>
    </rPh>
    <phoneticPr fontId="30"/>
  </si>
  <si>
    <t>２　実績報告について＜共通＞</t>
    <rPh sb="2" eb="4">
      <t>ジッセキ</t>
    </rPh>
    <rPh sb="4" eb="6">
      <t>ホウコク</t>
    </rPh>
    <rPh sb="11" eb="13">
      <t>キョウツウ</t>
    </rPh>
    <phoneticPr fontId="30"/>
  </si>
  <si>
    <t>（３）職場環境等要件に基づいて実施した取組について＜処遇改善加算・特定加算＞</t>
  </si>
  <si>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0"/>
  </si>
  <si>
    <t>１　基本情報＜共通＞</t>
    <rPh sb="2" eb="4">
      <t>キホン</t>
    </rPh>
    <rPh sb="4" eb="6">
      <t>ジョウホウ</t>
    </rPh>
    <rPh sb="7" eb="9">
      <t>キョウツウ</t>
    </rPh>
    <phoneticPr fontId="30"/>
  </si>
  <si>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rPr>
      <t>含む</t>
    </r>
    <r>
      <rPr>
        <sz val="8"/>
        <color theme="1"/>
        <rFont val="ＭＳ Ｐゴシック"/>
      </rPr>
      <t>額を記載すること。）</t>
    </r>
    <rPh sb="16" eb="17">
      <t>スベ</t>
    </rPh>
    <phoneticPr fontId="30"/>
  </si>
  <si>
    <t>介護保険事業所名称０２</t>
    <rPh sb="0" eb="2">
      <t>カイゴ</t>
    </rPh>
    <rPh sb="2" eb="4">
      <t>ホケン</t>
    </rPh>
    <rPh sb="4" eb="7">
      <t>ジギョウショ</t>
    </rPh>
    <rPh sb="7" eb="9">
      <t>メイショウ</t>
    </rPh>
    <phoneticPr fontId="65"/>
  </si>
  <si>
    <t>事業所の所在地</t>
  </si>
  <si>
    <t>○</t>
  </si>
  <si>
    <t>介護職員</t>
    <rPh sb="0" eb="2">
      <t>カイゴ</t>
    </rPh>
    <rPh sb="2" eb="4">
      <t>ショクイン</t>
    </rPh>
    <phoneticPr fontId="30"/>
  </si>
  <si>
    <t>（ア）本年度の賃金の総額</t>
    <rPh sb="3" eb="6">
      <t>ホンネンド</t>
    </rPh>
    <rPh sb="7" eb="9">
      <t>チンギン</t>
    </rPh>
    <rPh sb="10" eb="12">
      <t>ソウガク</t>
    </rPh>
    <phoneticPr fontId="30"/>
  </si>
  <si>
    <t>代表者</t>
    <rPh sb="0" eb="3">
      <t>ダイヒョウシャ</t>
    </rPh>
    <phoneticPr fontId="30"/>
  </si>
  <si>
    <t>←</t>
  </si>
  <si>
    <t>②一月当たりの常勤換算職員数</t>
    <rPh sb="1" eb="2">
      <t>ヒト</t>
    </rPh>
    <rPh sb="2" eb="3">
      <t>ツキ</t>
    </rPh>
    <rPh sb="3" eb="4">
      <t>ア</t>
    </rPh>
    <rPh sb="7" eb="9">
      <t>ジョウキン</t>
    </rPh>
    <rPh sb="9" eb="11">
      <t>カンサン</t>
    </rPh>
    <rPh sb="11" eb="14">
      <t>ショクインスウ</t>
    </rPh>
    <phoneticPr fontId="30"/>
  </si>
  <si>
    <t>神奈川県</t>
    <rPh sb="0" eb="4">
      <t>カナガワケン</t>
    </rPh>
    <phoneticPr fontId="30"/>
  </si>
  <si>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0"/>
  </si>
  <si>
    <t>⑤特定加算による平均賃金改善所要額の比率
　（グループごとの配分比率）</t>
    <rPh sb="14" eb="16">
      <t>ショヨウ</t>
    </rPh>
    <rPh sb="30" eb="32">
      <t>ハイブン</t>
    </rPh>
    <rPh sb="32" eb="34">
      <t>ヒリツ</t>
    </rPh>
    <phoneticPr fontId="30"/>
  </si>
  <si>
    <t>要件Ⅶ</t>
    <rPh sb="0" eb="2">
      <t>ヨウケン</t>
    </rPh>
    <phoneticPr fontId="30"/>
  </si>
  <si>
    <t>要件Ⅷ</t>
    <rPh sb="0" eb="2">
      <t>ヨウケン</t>
    </rPh>
    <phoneticPr fontId="30"/>
  </si>
  <si>
    <t xml:space="preserve"> 取得した加算の合計</t>
    <rPh sb="1" eb="3">
      <t>シュトク</t>
    </rPh>
    <rPh sb="5" eb="7">
      <t>カサン</t>
    </rPh>
    <rPh sb="8" eb="10">
      <t>ゴウケイ</t>
    </rPh>
    <phoneticPr fontId="30"/>
  </si>
  <si>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0"/>
  </si>
  <si>
    <t>ⅰ）ベースアップ等加算による賃金改善所要額</t>
    <rPh sb="8" eb="9">
      <t>トウ</t>
    </rPh>
    <rPh sb="9" eb="11">
      <t>カサン</t>
    </rPh>
    <rPh sb="18" eb="20">
      <t>ショヨウ</t>
    </rPh>
    <phoneticPr fontId="30"/>
  </si>
  <si>
    <t>介護保険事業所名称０１</t>
    <rPh sb="0" eb="2">
      <t>カイゴ</t>
    </rPh>
    <rPh sb="2" eb="4">
      <t>ホケン</t>
    </rPh>
    <rPh sb="4" eb="7">
      <t>ジギョウショ</t>
    </rPh>
    <rPh sb="7" eb="9">
      <t>メイショウ</t>
    </rPh>
    <phoneticPr fontId="65"/>
  </si>
  <si>
    <t>（１）加算額以上の賃金改善について（全体）</t>
    <rPh sb="3" eb="6">
      <t>カサンガク</t>
    </rPh>
    <rPh sb="6" eb="8">
      <t>イジョウ</t>
    </rPh>
    <rPh sb="9" eb="11">
      <t>チンギン</t>
    </rPh>
    <rPh sb="11" eb="13">
      <t>カイゼン</t>
    </rPh>
    <rPh sb="18" eb="20">
      <t>ゼンタイ</t>
    </rPh>
    <phoneticPr fontId="30"/>
  </si>
  <si>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0"/>
  </si>
  <si>
    <t>年度の加算の額</t>
    <rPh sb="0" eb="2">
      <t>ネンド</t>
    </rPh>
    <rPh sb="3" eb="5">
      <t>カサン</t>
    </rPh>
    <rPh sb="6" eb="7">
      <t>ガク</t>
    </rPh>
    <phoneticPr fontId="30"/>
  </si>
  <si>
    <t>要件Ⅵ</t>
    <rPh sb="0" eb="2">
      <t>ヨウケン</t>
    </rPh>
    <phoneticPr fontId="30"/>
  </si>
  <si>
    <t>東京都</t>
    <rPh sb="0" eb="3">
      <t>トウキョウト</t>
    </rPh>
    <phoneticPr fontId="30"/>
  </si>
  <si>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0"/>
  </si>
  <si>
    <t>⑧経験・技能のある介護職員（A）のうち賃金改善額が月額平均８万円以上又は改善後の賃金が年額440万円以上となった者の数</t>
  </si>
  <si>
    <t>２（3）②(オ)の「前年度の各介護サービス事業者等の独自の賃金改善額」に計上する場合は記載すること。</t>
    <rPh sb="13" eb="16">
      <t>カクカイゴ</t>
    </rPh>
    <rPh sb="20" eb="24">
      <t>ジギョウシャトウ</t>
    </rPh>
    <phoneticPr fontId="30"/>
  </si>
  <si>
    <t>要件Ⅰ</t>
    <rPh sb="0" eb="2">
      <t>ヨウケン</t>
    </rPh>
    <phoneticPr fontId="30"/>
  </si>
  <si>
    <t>要件Ⅱ</t>
    <rPh sb="0" eb="2">
      <t>ヨウケン</t>
    </rPh>
    <phoneticPr fontId="30"/>
  </si>
  <si>
    <t>要件Ⅲ</t>
    <rPh sb="0" eb="2">
      <t>ヨウケン</t>
    </rPh>
    <phoneticPr fontId="30"/>
  </si>
  <si>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0"/>
  </si>
  <si>
    <t>○○市</t>
    <rPh sb="2" eb="3">
      <t>シ</t>
    </rPh>
    <phoneticPr fontId="66"/>
  </si>
  <si>
    <t>か所</t>
    <rPh sb="1" eb="2">
      <t>ショ</t>
    </rPh>
    <phoneticPr fontId="30"/>
  </si>
  <si>
    <t>千葉県</t>
    <rPh sb="0" eb="3">
      <t>チバケン</t>
    </rPh>
    <phoneticPr fontId="30"/>
  </si>
  <si>
    <t>東京都</t>
    <rPh sb="0" eb="2">
      <t>トウキョウ</t>
    </rPh>
    <rPh sb="2" eb="3">
      <t>ト</t>
    </rPh>
    <phoneticPr fontId="30"/>
  </si>
  <si>
    <t>豊島区</t>
    <rPh sb="0" eb="2">
      <t>テシマ</t>
    </rPh>
    <rPh sb="2" eb="3">
      <t>ク</t>
    </rPh>
    <phoneticPr fontId="30"/>
  </si>
  <si>
    <t>介護保険事業所名称０３</t>
    <rPh sb="0" eb="2">
      <t>カイゴ</t>
    </rPh>
    <rPh sb="2" eb="4">
      <t>ホケン</t>
    </rPh>
    <rPh sb="4" eb="7">
      <t>ジギョウショ</t>
    </rPh>
    <rPh sb="7" eb="9">
      <t>メイショウ</t>
    </rPh>
    <phoneticPr fontId="65"/>
  </si>
  <si>
    <t>千葉市</t>
    <rPh sb="0" eb="3">
      <t>チバシ</t>
    </rPh>
    <phoneticPr fontId="30"/>
  </si>
  <si>
    <t>介護保険事業所名称０４</t>
    <rPh sb="0" eb="2">
      <t>カイゴ</t>
    </rPh>
    <rPh sb="2" eb="4">
      <t>ホケン</t>
    </rPh>
    <rPh sb="4" eb="7">
      <t>ジギョウショ</t>
    </rPh>
    <rPh sb="7" eb="9">
      <t>メイショウ</t>
    </rPh>
    <phoneticPr fontId="65"/>
  </si>
  <si>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</si>
  <si>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</si>
  <si>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30"/>
  </si>
  <si>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0"/>
  </si>
  <si>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30"/>
  </si>
  <si>
    <t>千代田区霞が関 1－2－2</t>
  </si>
  <si>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0"/>
  </si>
  <si>
    <t>○○ビル 18F</t>
  </si>
  <si>
    <t>代表取締役</t>
    <rPh sb="0" eb="2">
      <t>ダイヒョウ</t>
    </rPh>
    <rPh sb="2" eb="5">
      <t>トリシマリヤク</t>
    </rPh>
    <phoneticPr fontId="66"/>
  </si>
  <si>
    <t>厚労 花子</t>
    <rPh sb="0" eb="2">
      <t>コウロウ</t>
    </rPh>
    <rPh sb="3" eb="5">
      <t>ハナコ</t>
    </rPh>
    <phoneticPr fontId="66"/>
  </si>
  <si>
    <t>コウロウ タロウ</t>
  </si>
  <si>
    <t>厚労 太郎</t>
    <rPh sb="0" eb="2">
      <t>コウロウ</t>
    </rPh>
    <rPh sb="3" eb="5">
      <t>タロウ</t>
    </rPh>
    <phoneticPr fontId="66"/>
  </si>
  <si>
    <t>03-3571-XXXX</t>
  </si>
  <si>
    <t>aaa@aaa.aa.jp</t>
  </si>
  <si>
    <t>⑩「月額平均８万円の処遇改善又は改善後の賃金が年額440万円以上となる者」を設定できない場合その理由</t>
  </si>
  <si>
    <t>（確認用）</t>
    <rPh sb="1" eb="4">
      <t>カクニンヨウ</t>
    </rPh>
    <phoneticPr fontId="30"/>
  </si>
  <si>
    <t>ベースアップ等加算</t>
  </si>
  <si>
    <t>【特定加算】</t>
    <rPh sb="1" eb="3">
      <t>トクテイ</t>
    </rPh>
    <rPh sb="3" eb="5">
      <t>カサン</t>
    </rPh>
    <phoneticPr fontId="30"/>
  </si>
  <si>
    <t>３　各加算の要件について</t>
    <rPh sb="2" eb="3">
      <t>カク</t>
    </rPh>
    <rPh sb="3" eb="5">
      <t>カサン</t>
    </rPh>
    <rPh sb="6" eb="8">
      <t>ヨウケン</t>
    </rPh>
    <phoneticPr fontId="30"/>
  </si>
  <si>
    <t>千代田区・中央区・港区</t>
    <rPh sb="0" eb="4">
      <t>チヨダク</t>
    </rPh>
    <rPh sb="5" eb="8">
      <t>チュウオウク</t>
    </rPh>
    <rPh sb="9" eb="11">
      <t>ミナトク</t>
    </rPh>
    <phoneticPr fontId="30"/>
  </si>
  <si>
    <t>厚労 花子</t>
    <rPh sb="0" eb="2">
      <t>コウロウ</t>
    </rPh>
    <rPh sb="3" eb="5">
      <t>ハナコ</t>
    </rPh>
    <phoneticPr fontId="30"/>
  </si>
  <si>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</si>
  <si>
    <t>提出前のチェックリスト</t>
    <rPh sb="0" eb="2">
      <t>テイシュツ</t>
    </rPh>
    <rPh sb="2" eb="3">
      <t>マエ</t>
    </rPh>
    <phoneticPr fontId="30"/>
  </si>
  <si>
    <t>(a)～(c)には、処遇改善加算等による賃金改善に伴う法定福利費等の事業主負担の増加分を含めることができる。</t>
    <rPh sb="16" eb="17">
      <t>トウ</t>
    </rPh>
    <phoneticPr fontId="30"/>
  </si>
  <si>
    <t>【処遇改善加算】介護職員の賃金について、処遇改善加算による賃金改善所要額が、同加算の算定額以上であること</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</si>
  <si>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</si>
  <si>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Ⅰ</t>
  </si>
  <si>
    <t>【特定加算】介護職員及びその他の職員の賃金について、特定加算による賃金改善所要額が、同加算の算定額以上であること</t>
  </si>
  <si>
    <t>　　</t>
  </si>
  <si>
    <t>【全加算】処遇改善加算等による賃金改善以外の部分で賃金水準を引き下げないこと。</t>
  </si>
  <si>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30"/>
  </si>
  <si>
    <t>Ⅴ</t>
  </si>
  <si>
    <t>Ⅶ</t>
  </si>
  <si>
    <t>Ⅷ</t>
  </si>
  <si>
    <t>特定加算による賃金改善の対象としたその他の職種（C）の改善後の賃金が年額440万円を上回らないこと</t>
  </si>
  <si>
    <t>【ベースアップ等加算】</t>
    <rPh sb="7" eb="8">
      <t>トウ</t>
    </rPh>
    <rPh sb="8" eb="10">
      <t>カサン</t>
    </rPh>
    <phoneticPr fontId="30"/>
  </si>
  <si>
    <r>
      <t>　【本実績報告書で報告する加算】　</t>
    </r>
    <r>
      <rPr>
        <sz val="8"/>
        <color theme="1"/>
        <rFont val="ＭＳ Ｐゴシック"/>
      </rPr>
      <t>※取得した加算について「○」、取得しない加算について「×」を選択すること。</t>
    </r>
    <rPh sb="2" eb="3">
      <t>ホン</t>
    </rPh>
    <rPh sb="3" eb="5">
      <t>ジッセキ</t>
    </rPh>
    <rPh sb="5" eb="8">
      <t>ホウコクショ</t>
    </rPh>
    <rPh sb="9" eb="11">
      <t>ホウコク</t>
    </rPh>
    <rPh sb="13" eb="15">
      <t>カサン</t>
    </rPh>
    <phoneticPr fontId="30"/>
  </si>
  <si>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30"/>
  </si>
  <si>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30"/>
  </si>
  <si>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30"/>
  </si>
  <si>
    <r>
      <t xml:space="preserve">加算による賃金改善所要額の総額
</t>
    </r>
    <r>
      <rPr>
        <b/>
        <sz val="9"/>
        <color auto="1"/>
        <rFont val="ＭＳ Ｐゴシック"/>
      </rPr>
      <t>（①の加算の総額以上であること）</t>
    </r>
    <rPh sb="0" eb="2">
      <t>カサン</t>
    </rPh>
    <rPh sb="9" eb="11">
      <t>ショヨウ</t>
    </rPh>
    <rPh sb="13" eb="15">
      <t>ソウガク</t>
    </rPh>
    <rPh sb="19" eb="21">
      <t>カサン</t>
    </rPh>
    <rPh sb="22" eb="23">
      <t>ソウ</t>
    </rPh>
    <rPh sb="23" eb="24">
      <t>ガク</t>
    </rPh>
    <rPh sb="24" eb="26">
      <t>イジョウ</t>
    </rPh>
    <phoneticPr fontId="30"/>
  </si>
  <si>
    <r>
      <t xml:space="preserve">各加算による賃金改善所要額
</t>
    </r>
    <r>
      <rPr>
        <b/>
        <sz val="9"/>
        <color auto="1"/>
        <rFont val="ＭＳ Ｐゴシック"/>
      </rPr>
      <t>（①の各加算の額以上であること）</t>
    </r>
    <rPh sb="0" eb="1">
      <t>カク</t>
    </rPh>
    <rPh sb="1" eb="3">
      <t>カサン</t>
    </rPh>
    <rPh sb="10" eb="12">
      <t>ショヨウ</t>
    </rPh>
    <rPh sb="17" eb="18">
      <t>カク</t>
    </rPh>
    <rPh sb="18" eb="20">
      <t>カサン</t>
    </rPh>
    <rPh sb="21" eb="22">
      <t>ガク</t>
    </rPh>
    <rPh sb="22" eb="24">
      <t>イジョウ</t>
    </rPh>
    <phoneticPr fontId="30"/>
  </si>
  <si>
    <r>
      <t>前年度の加算及び独自の賃金改善の影響を除いた賃金額</t>
    </r>
    <r>
      <rPr>
        <b/>
        <sz val="9"/>
        <color auto="1"/>
        <rFont val="ＭＳ Ｐゴシック"/>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0"/>
  </si>
  <si>
    <r>
      <t>経験・技能のある介護職員（A）のうち、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</si>
  <si>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r>
      <rPr>
        <sz val="9"/>
        <color theme="1"/>
        <rFont val="ＭＳ Ｐゴシック"/>
      </rPr>
      <t xml:space="preserve">①特定加算による賃金改善を実施したグループ
</t>
    </r>
    <r>
      <rPr>
        <sz val="8"/>
        <color theme="1"/>
        <rFont val="ＭＳ Ｐゴシック"/>
      </rPr>
      <t>※加算の配分対象としたグループに必ずチェック（✔）すること</t>
    </r>
    <rPh sb="23" eb="25">
      <t>カサン</t>
    </rPh>
    <rPh sb="26" eb="28">
      <t>ハイブン</t>
    </rPh>
    <rPh sb="28" eb="30">
      <t>タイショウ</t>
    </rPh>
    <phoneticPr fontId="30"/>
  </si>
  <si>
    <r>
      <t xml:space="preserve">⑥他の介護職員（B）とその他の職種（C）の平均賃金額（月額）
</t>
    </r>
    <r>
      <rPr>
        <b/>
        <sz val="9"/>
        <color theme="1"/>
        <rFont val="ＭＳ Ｐゴシック"/>
      </rPr>
      <t>※B≧2Cを満たさない場合のみ記入</t>
    </r>
    <rPh sb="21" eb="23">
      <t>ヘイキン</t>
    </rPh>
    <rPh sb="23" eb="25">
      <t>チンギン</t>
    </rPh>
    <rPh sb="25" eb="26">
      <t>ガク</t>
    </rPh>
    <rPh sb="27" eb="29">
      <t>ゲツガク</t>
    </rPh>
    <phoneticPr fontId="30"/>
  </si>
  <si>
    <t>届出に係る計画の期間中に実施する事項について、チェック（✔）すること。全体で必ず１つ以上の取組を行うこと。</t>
  </si>
  <si>
    <t>【特定加算】</t>
  </si>
  <si>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</si>
  <si>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0"/>
  </si>
  <si>
    <t>⑪（①で(A)にチェック（✔）がない場合その理由）</t>
    <rPh sb="18" eb="20">
      <t>バアイ</t>
    </rPh>
    <phoneticPr fontId="30"/>
  </si>
  <si>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30"/>
  </si>
  <si>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0"/>
  </si>
  <si>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0"/>
  </si>
  <si>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30"/>
  </si>
  <si>
    <t>（２）</t>
  </si>
  <si>
    <t>（３）</t>
  </si>
  <si>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0"/>
  </si>
  <si>
    <t>法人で設定したA：Bの配分比率が要件（A＞B）を満たしていること</t>
    <rPh sb="0" eb="2">
      <t>ホウジン</t>
    </rPh>
    <rPh sb="3" eb="5">
      <t>セッテイ</t>
    </rPh>
    <phoneticPr fontId="30"/>
  </si>
  <si>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0"/>
  </si>
  <si>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0"/>
  </si>
  <si>
    <t>「賃金改善を実施するグループ」でAを選択していない場合に、その理由を記載していること</t>
    <rPh sb="18" eb="20">
      <t>センタク</t>
    </rPh>
    <rPh sb="25" eb="27">
      <t>バアイ</t>
    </rPh>
    <rPh sb="31" eb="33">
      <t>リユウ</t>
    </rPh>
    <rPh sb="34" eb="36">
      <t>キサイ</t>
    </rPh>
    <phoneticPr fontId="30"/>
  </si>
  <si>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0"/>
  </si>
  <si>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0"/>
  </si>
  <si>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30"/>
  </si>
  <si>
    <r>
      <t>経験・技能のある介護職員（A）の特定加算による平均賃金改善額が他の介護職員（B）の平均賃金改善額</t>
    </r>
    <r>
      <rPr>
        <u/>
        <sz val="8"/>
        <color theme="1"/>
        <rFont val="ＭＳ Ｐゴシック"/>
      </rPr>
      <t>より高いこと（A＞B）</t>
    </r>
    <r>
      <rPr>
        <sz val="8"/>
        <color theme="1"/>
        <rFont val="ＭＳ Ｐゴシック"/>
      </rPr>
      <t xml:space="preserve">
　（ただし、介護職員間で経験・技能に明らかな差がない場合など、(A)を設定できない場合は、この限りではない。）</t>
    </r>
  </si>
  <si>
    <r>
      <t>他の介護職員（B）の特定加算による平均賃金改善額がその他の職種（C）の平均賃金改善額の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</si>
  <si>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処遇改善加算等による賃金改善以外の部分で賃金水準を引き下げないこと</t>
  </si>
  <si>
    <t xml:space="preserve"> 処遇改善加算</t>
    <rPh sb="1" eb="3">
      <t>ショグウ</t>
    </rPh>
    <rPh sb="3" eb="7">
      <t>カイゼンカサン</t>
    </rPh>
    <phoneticPr fontId="30"/>
  </si>
  <si>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</si>
  <si>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！要件Ⅵが☓の場合、B：Cの配分比率が要件（B≧2C）を満たしていないか、A：CがA＞2Cとなってません。</t>
    <rPh sb="1" eb="3">
      <t>ヨウケン</t>
    </rPh>
    <rPh sb="7" eb="9">
      <t>バアイ</t>
    </rPh>
    <phoneticPr fontId="30"/>
  </si>
  <si>
    <r>
      <t>うち、ベースアップ等（</t>
    </r>
    <r>
      <rPr>
        <u/>
        <sz val="8"/>
        <color theme="1"/>
        <rFont val="ＭＳ Ｐゴシック"/>
      </rPr>
      <t>基本給又は毎月決まって支払われる手当の引上げ</t>
    </r>
    <r>
      <rPr>
        <sz val="8"/>
        <color theme="1"/>
        <rFont val="ＭＳ Ｐゴシック"/>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30"/>
  </si>
  <si>
    <r>
      <t>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</si>
</sst>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0"/>
    <numFmt numFmtId="182" formatCode="0_ "/>
  </numFmts>
  <fonts count="6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u/>
      <sz val="11"/>
      <color theme="10"/>
      <name val="ＭＳ Ｐゴシック"/>
      <family val="3"/>
    </font>
    <font>
      <u/>
      <sz val="11"/>
      <color theme="1"/>
      <name val="ＭＳ Ｐ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b/>
      <sz val="8"/>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10"/>
      <color rgb="FFCDFFFF"/>
      <name val="ＭＳ Ｐゴシック"/>
      <family val="3"/>
    </font>
    <font>
      <b/>
      <sz val="10.5"/>
      <color theme="1"/>
      <name val="ＭＳ Ｐゴシック"/>
      <family val="3"/>
    </font>
    <font>
      <b/>
      <sz val="12"/>
      <color auto="1"/>
      <name val="ＭＳ Ｐゴシック"/>
      <family val="3"/>
    </font>
    <font>
      <sz val="14"/>
      <color theme="1"/>
      <name val="ＭＳ Ｐゴシック"/>
      <family val="3"/>
    </font>
    <font>
      <sz val="10"/>
      <color rgb="FFFF0000"/>
      <name val="ＭＳ Ｐゴシック"/>
      <family val="3"/>
    </font>
    <font>
      <sz val="10.5"/>
      <color theme="1"/>
      <name val="ＭＳ Ｐゴシック"/>
      <family val="3"/>
    </font>
    <font>
      <b/>
      <sz val="10.5"/>
      <color auto="1"/>
      <name val="ＭＳ Ｐゴシック"/>
      <family val="3"/>
    </font>
    <font>
      <b/>
      <sz val="8"/>
      <color auto="1"/>
      <name val="ＭＳ Ｐゴシック"/>
      <family val="3"/>
    </font>
    <font>
      <sz val="9.5"/>
      <color theme="1"/>
      <name val="ＭＳ Ｐゴシック"/>
      <family val="3"/>
    </font>
    <font>
      <sz val="8"/>
      <color rgb="FFFFE2AF"/>
      <name val="ＭＳ Ｐゴシック"/>
      <family val="3"/>
    </font>
    <font>
      <sz val="8"/>
      <color rgb="FFFF0000"/>
      <name val="ＭＳ Ｐゴシック"/>
      <family val="3"/>
    </font>
    <font>
      <b/>
      <sz val="10"/>
      <color auto="1"/>
      <name val="ＭＳ Ｐゴシック"/>
      <family val="3"/>
    </font>
    <font>
      <sz val="8.5"/>
      <color theme="1"/>
      <name val="ＭＳ Ｐゴシック"/>
      <family val="3"/>
    </font>
    <font>
      <sz val="6"/>
      <color theme="1"/>
      <name val="ＭＳ Ｐゴシック"/>
      <family val="3"/>
    </font>
    <font>
      <sz val="10"/>
      <color theme="0"/>
      <name val="ＭＳ Ｐゴシック"/>
      <family val="3"/>
    </font>
    <font>
      <u/>
      <sz val="8"/>
      <color theme="1"/>
      <name val="ＭＳ Ｐゴシック"/>
      <family val="3"/>
    </font>
    <font>
      <u/>
      <sz val="8"/>
      <color rgb="FFFF0000"/>
      <name val="ＭＳ Ｐゴシック"/>
      <family val="3"/>
    </font>
    <font>
      <sz val="11"/>
      <color theme="0"/>
      <name val="ＭＳ Ｐゴシック"/>
      <family val="3"/>
    </font>
    <font>
      <sz val="12"/>
      <color theme="0"/>
      <name val="ＭＳ Ｐゴシック"/>
      <family val="3"/>
    </font>
    <font>
      <b/>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11"/>
      <color indexed="8"/>
      <name val="ＭＳ Ｐゴシック"/>
      <family val="3"/>
    </font>
    <font>
      <b/>
      <sz val="11"/>
      <color rgb="FFFF0000"/>
      <name val="ＭＳ Ｐゴシック"/>
      <family val="3"/>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E2AF"/>
        <bgColor indexed="64"/>
      </patternFill>
    </fill>
    <fill>
      <patternFill patternType="solid">
        <fgColor rgb="FFFFFFCC"/>
        <bgColor indexed="64"/>
      </patternFill>
    </fill>
    <fill>
      <patternFill patternType="solid">
        <fgColor rgb="FFFFC000"/>
        <bgColor indexed="64"/>
      </patternFill>
    </fill>
    <fill>
      <patternFill patternType="solid">
        <fgColor theme="9" tint="0.8"/>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hair">
        <color auto="1"/>
      </left>
      <right/>
      <top style="hair">
        <color auto="1"/>
      </top>
      <bottom/>
      <diagonal/>
    </border>
    <border>
      <left/>
      <right style="medium">
        <color indexed="64"/>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750">
    <xf numFmtId="0" fontId="0" fillId="0" borderId="0" xfId="0">
      <alignment vertical="center"/>
    </xf>
    <xf numFmtId="0" fontId="0" fillId="0" borderId="0" xfId="0" applyProtection="1">
      <alignment vertical="center"/>
    </xf>
    <xf numFmtId="0" fontId="22" fillId="0" borderId="0" xfId="0" applyFont="1" applyAlignme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Protection="1">
      <alignment vertical="center"/>
    </xf>
    <xf numFmtId="0" fontId="25" fillId="0" borderId="0" xfId="0" applyFont="1" applyProtection="1">
      <alignment vertical="center"/>
    </xf>
    <xf numFmtId="0" fontId="11" fillId="0" borderId="0" xfId="0" applyFont="1" applyProtection="1">
      <alignment vertical="center"/>
    </xf>
    <xf numFmtId="0" fontId="26"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7" xfId="0" applyFont="1" applyBorder="1" applyAlignment="1" applyProtection="1">
      <alignment horizontal="center" vertical="center"/>
    </xf>
    <xf numFmtId="49" fontId="22" fillId="24" borderId="18" xfId="0" applyNumberFormat="1" applyFont="1" applyFill="1" applyBorder="1" applyAlignment="1" applyProtection="1">
      <alignment horizontal="center" vertical="center"/>
      <protection locked="0"/>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1" fillId="24" borderId="22" xfId="0" applyFont="1" applyFill="1" applyBorder="1" applyAlignment="1" applyProtection="1">
      <alignment horizontal="left" vertical="center"/>
      <protection locked="0"/>
    </xf>
    <xf numFmtId="49" fontId="22"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11"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2" fillId="24" borderId="28"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2"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34" xfId="0"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29" fillId="24" borderId="37" xfId="53" applyFont="1" applyFill="1" applyBorder="1" applyAlignment="1" applyProtection="1">
      <alignment horizontal="left" vertical="center"/>
      <protection locked="0"/>
    </xf>
    <xf numFmtId="0" fontId="11" fillId="24" borderId="38"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9"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41" xfId="0" applyFont="1" applyFill="1" applyBorder="1" applyProtection="1">
      <alignment vertical="center"/>
      <protection locked="0"/>
    </xf>
    <xf numFmtId="0" fontId="11" fillId="24" borderId="24" xfId="0" applyFont="1" applyFill="1" applyBorder="1" applyAlignment="1" applyProtection="1">
      <alignment vertical="center" wrapText="1"/>
      <protection locked="0"/>
    </xf>
    <xf numFmtId="0" fontId="11" fillId="24" borderId="24" xfId="0" applyFont="1" applyFill="1" applyBorder="1" applyProtection="1">
      <alignment vertical="center"/>
      <protection locked="0"/>
    </xf>
    <xf numFmtId="0" fontId="11" fillId="0" borderId="40" xfId="0" applyFont="1" applyBorder="1" applyAlignment="1" applyProtection="1">
      <alignment vertical="center"/>
    </xf>
    <xf numFmtId="0" fontId="11" fillId="24" borderId="42" xfId="0" applyFont="1" applyFill="1" applyBorder="1" applyProtection="1">
      <alignment vertical="center"/>
      <protection locked="0"/>
    </xf>
    <xf numFmtId="0" fontId="11" fillId="24" borderId="29" xfId="0" applyFont="1" applyFill="1" applyBorder="1" applyAlignment="1" applyProtection="1">
      <alignment vertical="center" wrapText="1"/>
      <protection locked="0"/>
    </xf>
    <xf numFmtId="0" fontId="11" fillId="24" borderId="29"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3" xfId="0" applyFont="1" applyFill="1" applyBorder="1" applyProtection="1">
      <alignment vertical="center"/>
      <protection locked="0"/>
    </xf>
    <xf numFmtId="0" fontId="11" fillId="24" borderId="10" xfId="0" applyFont="1" applyFill="1" applyBorder="1" applyAlignment="1" applyProtection="1">
      <alignment vertical="center"/>
      <protection locked="0"/>
    </xf>
    <xf numFmtId="0" fontId="11" fillId="0" borderId="24"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24" borderId="23" xfId="0" applyFont="1" applyFill="1" applyBorder="1" applyProtection="1">
      <alignment vertical="center"/>
      <protection locked="0"/>
    </xf>
    <xf numFmtId="0" fontId="11" fillId="24" borderId="24" xfId="0" applyFont="1" applyFill="1" applyBorder="1" applyAlignment="1" applyProtection="1">
      <alignment vertical="center"/>
      <protection locked="0"/>
    </xf>
    <xf numFmtId="0" fontId="11" fillId="24" borderId="44" xfId="0" applyFont="1" applyFill="1" applyBorder="1" applyAlignment="1" applyProtection="1">
      <alignment horizontal="center" vertical="center"/>
      <protection locked="0"/>
    </xf>
    <xf numFmtId="0" fontId="0" fillId="0" borderId="0" xfId="0" applyBorder="1" applyProtection="1">
      <alignment vertical="center"/>
    </xf>
    <xf numFmtId="0" fontId="11" fillId="0" borderId="45" xfId="0" applyFont="1" applyBorder="1" applyAlignment="1" applyProtection="1">
      <alignment vertical="center"/>
    </xf>
    <xf numFmtId="0" fontId="11" fillId="0" borderId="46" xfId="0" applyFont="1" applyBorder="1" applyAlignment="1" applyProtection="1">
      <alignment vertical="center"/>
    </xf>
    <xf numFmtId="0" fontId="11" fillId="24" borderId="28" xfId="0" applyFont="1" applyFill="1" applyBorder="1" applyProtection="1">
      <alignment vertical="center"/>
      <protection locked="0"/>
    </xf>
    <xf numFmtId="0" fontId="11" fillId="24" borderId="29"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1" fillId="24" borderId="43"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0" borderId="29" xfId="0" applyFont="1" applyBorder="1" applyAlignment="1" applyProtection="1">
      <alignment horizontal="center" vertical="center"/>
    </xf>
    <xf numFmtId="0" fontId="11" fillId="24" borderId="39"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1"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53" xfId="0" applyFont="1" applyBorder="1" applyAlignment="1" applyProtection="1">
      <alignment horizontal="center" vertical="center"/>
    </xf>
    <xf numFmtId="0" fontId="11" fillId="24" borderId="50" xfId="0" applyFont="1" applyFill="1" applyBorder="1" applyAlignment="1" applyProtection="1">
      <alignment vertical="center" wrapText="1"/>
      <protection locked="0"/>
    </xf>
    <xf numFmtId="0" fontId="11" fillId="24" borderId="51"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0" fontId="22" fillId="0" borderId="0" xfId="0" applyFont="1" applyAlignment="1" applyProtection="1">
      <alignment vertical="center" wrapText="1"/>
    </xf>
    <xf numFmtId="0" fontId="11" fillId="0" borderId="0" xfId="0" applyFont="1" applyFill="1" applyBorder="1" applyAlignment="1" applyProtection="1">
      <alignment horizontal="center" vertical="center" wrapText="1"/>
    </xf>
    <xf numFmtId="176" fontId="11" fillId="0" borderId="0" xfId="0" applyNumberFormat="1" applyFont="1" applyFill="1" applyBorder="1" applyProtection="1">
      <alignment vertical="center"/>
    </xf>
    <xf numFmtId="177" fontId="11" fillId="0" borderId="0" xfId="0" applyNumberFormat="1" applyFont="1" applyFill="1" applyBorder="1" applyProtection="1">
      <alignment vertical="center"/>
    </xf>
    <xf numFmtId="0" fontId="31" fillId="0" borderId="0" xfId="0" applyFont="1" applyFill="1" applyProtection="1">
      <alignment vertical="center"/>
    </xf>
    <xf numFmtId="0" fontId="32" fillId="0" borderId="0" xfId="0" applyFont="1" applyFill="1" applyProtection="1">
      <alignment vertical="center"/>
    </xf>
    <xf numFmtId="0" fontId="31" fillId="0" borderId="0" xfId="0" applyFont="1" applyFill="1" applyAlignment="1" applyProtection="1">
      <alignment vertical="center"/>
    </xf>
    <xf numFmtId="0" fontId="0" fillId="0" borderId="0" xfId="0" applyFont="1" applyFill="1" applyAlignment="1" applyProtection="1">
      <alignment vertical="center"/>
    </xf>
    <xf numFmtId="0" fontId="31" fillId="0" borderId="0" xfId="0" applyFont="1" applyFill="1" applyAlignment="1" applyProtection="1">
      <alignment vertical="top"/>
    </xf>
    <xf numFmtId="0" fontId="33" fillId="0" borderId="0" xfId="0" applyFont="1" applyFill="1" applyProtection="1">
      <alignment vertical="center"/>
    </xf>
    <xf numFmtId="0" fontId="34" fillId="0" borderId="0" xfId="0" applyFont="1" applyFill="1" applyAlignment="1" applyProtection="1">
      <alignment horizontal="center" vertical="center"/>
    </xf>
    <xf numFmtId="0" fontId="35" fillId="0" borderId="38"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0" borderId="38" xfId="0" applyFont="1" applyFill="1" applyBorder="1" applyAlignment="1" applyProtection="1">
      <alignment horizontal="center" vertical="center" wrapText="1"/>
    </xf>
    <xf numFmtId="0" fontId="35" fillId="0" borderId="54" xfId="0" applyFont="1" applyFill="1" applyBorder="1" applyAlignment="1" applyProtection="1">
      <alignment horizontal="center" vertical="center" wrapText="1"/>
    </xf>
    <xf numFmtId="0" fontId="35" fillId="0" borderId="15" xfId="0" applyFont="1" applyFill="1" applyBorder="1" applyAlignment="1" applyProtection="1">
      <alignment horizontal="center" vertical="center" wrapText="1"/>
    </xf>
    <xf numFmtId="0" fontId="35" fillId="0" borderId="55"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56" xfId="0" applyFont="1" applyFill="1" applyBorder="1" applyAlignment="1" applyProtection="1">
      <alignment horizontal="left" vertical="center" wrapText="1"/>
    </xf>
    <xf numFmtId="0" fontId="36" fillId="0" borderId="57" xfId="0" applyFont="1" applyFill="1" applyBorder="1" applyProtection="1">
      <alignment vertical="center"/>
    </xf>
    <xf numFmtId="0" fontId="11" fillId="0" borderId="57" xfId="0" applyFont="1" applyFill="1" applyBorder="1" applyProtection="1">
      <alignment vertical="center"/>
    </xf>
    <xf numFmtId="0" fontId="11" fillId="0" borderId="58" xfId="0" applyFont="1" applyFill="1" applyBorder="1" applyProtection="1">
      <alignment vertical="center"/>
    </xf>
    <xf numFmtId="0" fontId="26"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8" fillId="0" borderId="0" xfId="0" applyFont="1" applyFill="1" applyBorder="1" applyAlignment="1" applyProtection="1">
      <alignment horizontal="left" vertical="center" wrapText="1"/>
    </xf>
    <xf numFmtId="0" fontId="39" fillId="0" borderId="0" xfId="0" applyFont="1" applyFill="1" applyProtection="1">
      <alignment vertical="center"/>
    </xf>
    <xf numFmtId="0" fontId="40" fillId="27" borderId="10" xfId="0" applyFont="1" applyFill="1" applyBorder="1" applyAlignment="1" applyProtection="1">
      <alignment horizontal="left" vertical="center"/>
    </xf>
    <xf numFmtId="0" fontId="12" fillId="0" borderId="10" xfId="0" applyFont="1" applyFill="1" applyBorder="1" applyProtection="1">
      <alignment vertical="center"/>
    </xf>
    <xf numFmtId="0" fontId="0" fillId="27" borderId="10" xfId="0" applyFont="1" applyFill="1" applyBorder="1" applyAlignment="1" applyProtection="1">
      <alignment horizontal="center" vertical="center"/>
    </xf>
    <xf numFmtId="0" fontId="12" fillId="0" borderId="0" xfId="0" applyFont="1" applyFill="1" applyBorder="1" applyProtection="1">
      <alignment vertical="center"/>
    </xf>
    <xf numFmtId="0" fontId="12" fillId="0" borderId="38" xfId="0" applyFont="1" applyFill="1" applyBorder="1" applyProtection="1">
      <alignment vertical="center"/>
    </xf>
    <xf numFmtId="0" fontId="12" fillId="0" borderId="5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60" xfId="0" applyFont="1" applyFill="1" applyBorder="1" applyAlignment="1" applyProtection="1">
      <alignment horizontal="center" vertical="center"/>
    </xf>
    <xf numFmtId="0" fontId="12" fillId="0" borderId="61" xfId="0" applyFont="1" applyFill="1" applyBorder="1" applyAlignment="1" applyProtection="1">
      <alignment horizontal="center" vertical="center"/>
    </xf>
    <xf numFmtId="0" fontId="12" fillId="0" borderId="62" xfId="0" applyFont="1" applyFill="1" applyBorder="1" applyAlignment="1" applyProtection="1">
      <alignment horizontal="center" vertical="center"/>
    </xf>
    <xf numFmtId="0" fontId="12" fillId="0" borderId="0" xfId="0" applyFont="1" applyFill="1" applyProtection="1">
      <alignment vertical="center"/>
    </xf>
    <xf numFmtId="0" fontId="38" fillId="0" borderId="0" xfId="0" applyFont="1" applyFill="1" applyBorder="1" applyAlignment="1" applyProtection="1">
      <alignment horizontal="right" vertical="top"/>
    </xf>
    <xf numFmtId="0" fontId="12" fillId="0" borderId="0" xfId="0" applyFont="1" applyFill="1" applyAlignment="1" applyProtection="1">
      <alignment horizontal="right" vertical="top"/>
    </xf>
    <xf numFmtId="0" fontId="39" fillId="0" borderId="0" xfId="0" applyFont="1" applyFill="1" applyBorder="1" applyAlignment="1" applyProtection="1">
      <alignment vertical="center"/>
    </xf>
    <xf numFmtId="0" fontId="40" fillId="0" borderId="1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6" fillId="0" borderId="0" xfId="0" applyNumberFormat="1" applyFont="1" applyProtection="1">
      <alignment vertical="center"/>
    </xf>
    <xf numFmtId="0" fontId="37" fillId="0" borderId="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12" fillId="0" borderId="0" xfId="0" applyFont="1" applyFill="1" applyAlignment="1" applyProtection="1">
      <alignment horizontal="center" vertical="top"/>
    </xf>
    <xf numFmtId="0" fontId="12" fillId="0" borderId="0" xfId="0" applyFont="1" applyFill="1" applyAlignment="1" applyProtection="1">
      <alignment horizontal="left" vertical="top"/>
    </xf>
    <xf numFmtId="0" fontId="39" fillId="0" borderId="0" xfId="0" applyFont="1" applyFill="1" applyBorder="1" applyAlignment="1" applyProtection="1">
      <alignment horizontal="left" vertical="center"/>
    </xf>
    <xf numFmtId="0" fontId="35" fillId="27" borderId="38" xfId="0" applyFont="1" applyFill="1" applyBorder="1" applyAlignment="1" applyProtection="1">
      <alignment vertical="center"/>
    </xf>
    <xf numFmtId="0" fontId="35" fillId="0" borderId="55" xfId="0" applyFont="1" applyFill="1" applyBorder="1" applyAlignment="1" applyProtection="1">
      <alignment horizontal="left" vertical="center" wrapText="1"/>
    </xf>
    <xf numFmtId="0" fontId="35" fillId="28" borderId="63" xfId="0" applyFont="1" applyFill="1" applyBorder="1" applyAlignment="1" applyProtection="1">
      <alignment vertical="center"/>
    </xf>
    <xf numFmtId="0" fontId="35" fillId="0" borderId="63" xfId="0" applyFont="1" applyFill="1" applyBorder="1" applyAlignment="1" applyProtection="1">
      <alignment horizontal="left" vertical="center"/>
    </xf>
    <xf numFmtId="0" fontId="40" fillId="0" borderId="59" xfId="0" applyFont="1" applyFill="1" applyBorder="1" applyAlignment="1" applyProtection="1">
      <alignment horizontal="left" vertical="center" wrapText="1"/>
    </xf>
    <xf numFmtId="0" fontId="40" fillId="0" borderId="64" xfId="0" applyFont="1" applyFill="1" applyBorder="1" applyAlignment="1" applyProtection="1">
      <alignment horizontal="left" vertical="center" wrapText="1"/>
    </xf>
    <xf numFmtId="0" fontId="35" fillId="28" borderId="55" xfId="0" applyFont="1" applyFill="1" applyBorder="1" applyProtection="1">
      <alignment vertical="center"/>
    </xf>
    <xf numFmtId="0" fontId="40" fillId="0" borderId="63" xfId="0" applyFont="1" applyBorder="1" applyAlignment="1" applyProtection="1">
      <alignment horizontal="left" vertical="center" wrapText="1"/>
    </xf>
    <xf numFmtId="0" fontId="41" fillId="0" borderId="63" xfId="0" applyFont="1" applyBorder="1" applyAlignment="1" applyProtection="1">
      <alignment horizontal="left" vertical="center" wrapText="1"/>
    </xf>
    <xf numFmtId="0" fontId="41" fillId="0" borderId="54" xfId="0" applyFont="1" applyBorder="1" applyAlignment="1" applyProtection="1">
      <alignment horizontal="left" vertical="center" wrapText="1"/>
    </xf>
    <xf numFmtId="0" fontId="40" fillId="0" borderId="56" xfId="0" applyFont="1" applyBorder="1" applyProtection="1">
      <alignment vertical="center"/>
    </xf>
    <xf numFmtId="0" fontId="42" fillId="29" borderId="57" xfId="0" applyFont="1" applyFill="1" applyBorder="1" applyAlignment="1" applyProtection="1">
      <alignment horizontal="center" vertical="center"/>
      <protection locked="0"/>
    </xf>
    <xf numFmtId="0" fontId="40" fillId="0" borderId="58" xfId="0" applyFont="1" applyBorder="1" applyAlignment="1" applyProtection="1">
      <alignment horizontal="left" vertical="center" shrinkToFit="1"/>
    </xf>
    <xf numFmtId="0" fontId="12" fillId="0" borderId="0" xfId="0" applyFont="1" applyBorder="1" applyAlignment="1" applyProtection="1">
      <alignment horizontal="left" vertical="top" wrapText="1"/>
    </xf>
    <xf numFmtId="0" fontId="41" fillId="27" borderId="38" xfId="0" applyFont="1" applyFill="1" applyBorder="1" applyAlignment="1" applyProtection="1">
      <alignment horizontal="center" vertical="center" textRotation="255" shrinkToFit="1"/>
    </xf>
    <xf numFmtId="0" fontId="41" fillId="27" borderId="54" xfId="0" applyFont="1" applyFill="1" applyBorder="1" applyAlignment="1" applyProtection="1">
      <alignment horizontal="center" vertical="center" textRotation="255" shrinkToFit="1"/>
    </xf>
    <xf numFmtId="0" fontId="12" fillId="27" borderId="38" xfId="0" applyFont="1" applyFill="1" applyBorder="1" applyAlignment="1" applyProtection="1">
      <alignment horizontal="center" vertical="center" textRotation="255" wrapText="1"/>
    </xf>
    <xf numFmtId="0" fontId="12" fillId="27" borderId="54" xfId="0" applyFont="1" applyFill="1" applyBorder="1" applyAlignment="1" applyProtection="1">
      <alignment horizontal="center" vertical="center" textRotation="255"/>
    </xf>
    <xf numFmtId="0" fontId="40" fillId="28" borderId="10" xfId="0" applyFont="1" applyFill="1" applyBorder="1" applyAlignment="1" applyProtection="1">
      <alignment vertical="center"/>
    </xf>
    <xf numFmtId="49" fontId="39" fillId="0" borderId="0" xfId="0" applyNumberFormat="1" applyFont="1" applyFill="1" applyAlignment="1" applyProtection="1">
      <alignment vertical="center"/>
    </xf>
    <xf numFmtId="49" fontId="38" fillId="0" borderId="0" xfId="0" applyNumberFormat="1" applyFont="1" applyFill="1" applyAlignment="1" applyProtection="1">
      <alignment vertical="center"/>
    </xf>
    <xf numFmtId="49" fontId="38" fillId="0" borderId="0" xfId="0" applyNumberFormat="1" applyFont="1" applyFill="1" applyAlignment="1" applyProtection="1">
      <alignment horizontal="center" vertical="center"/>
    </xf>
    <xf numFmtId="49" fontId="38" fillId="0" borderId="0" xfId="0" applyNumberFormat="1" applyFont="1" applyFill="1" applyAlignment="1" applyProtection="1">
      <alignment horizontal="center" vertical="top"/>
    </xf>
    <xf numFmtId="49" fontId="40" fillId="0" borderId="25" xfId="0" applyNumberFormat="1" applyFont="1" applyFill="1" applyBorder="1" applyAlignment="1" applyProtection="1">
      <alignment horizontal="left" vertical="center" wrapText="1"/>
    </xf>
    <xf numFmtId="49" fontId="40" fillId="27" borderId="10" xfId="0" applyNumberFormat="1" applyFont="1" applyFill="1" applyBorder="1" applyAlignment="1" applyProtection="1">
      <alignment horizontal="center" vertical="center" wrapText="1"/>
    </xf>
    <xf numFmtId="0" fontId="40" fillId="0" borderId="38" xfId="0" applyFont="1" applyFill="1" applyBorder="1" applyAlignment="1" applyProtection="1">
      <alignment horizontal="left" vertical="center" wrapText="1"/>
    </xf>
    <xf numFmtId="0" fontId="40" fillId="0" borderId="54" xfId="0" applyFont="1" applyFill="1" applyBorder="1" applyAlignment="1" applyProtection="1">
      <alignment horizontal="left" vertical="center" wrapText="1"/>
    </xf>
    <xf numFmtId="0" fontId="40" fillId="0" borderId="15" xfId="0" applyFont="1" applyFill="1" applyBorder="1" applyAlignment="1" applyProtection="1">
      <alignment horizontal="left" vertical="center" wrapText="1"/>
    </xf>
    <xf numFmtId="49" fontId="11" fillId="0" borderId="0" xfId="0" applyNumberFormat="1" applyFont="1" applyFill="1" applyProtection="1">
      <alignment vertical="center"/>
    </xf>
    <xf numFmtId="49" fontId="43" fillId="0" borderId="0" xfId="0" applyNumberFormat="1" applyFont="1" applyFill="1" applyAlignment="1" applyProtection="1">
      <alignment vertical="top"/>
    </xf>
    <xf numFmtId="0" fontId="35" fillId="0" borderId="10" xfId="0" applyFont="1" applyFill="1" applyBorder="1" applyAlignment="1" applyProtection="1">
      <alignment horizontal="left" vertical="center" wrapText="1"/>
      <protection locked="0"/>
    </xf>
    <xf numFmtId="0" fontId="38" fillId="0" borderId="0" xfId="0" applyFont="1" applyFill="1" applyBorder="1" applyAlignment="1" applyProtection="1">
      <alignment horizontal="center" vertical="center"/>
    </xf>
    <xf numFmtId="49" fontId="11" fillId="0" borderId="56" xfId="0" applyNumberFormat="1" applyFont="1" applyFill="1" applyBorder="1" applyProtection="1">
      <alignment vertical="center"/>
    </xf>
    <xf numFmtId="0" fontId="43" fillId="0" borderId="57" xfId="0" applyFont="1" applyFill="1" applyBorder="1" applyAlignment="1" applyProtection="1">
      <alignment vertical="center" wrapText="1"/>
    </xf>
    <xf numFmtId="0" fontId="43" fillId="0" borderId="57" xfId="0" applyFont="1" applyFill="1" applyBorder="1" applyProtection="1">
      <alignment vertical="center"/>
    </xf>
    <xf numFmtId="0" fontId="11" fillId="0" borderId="0" xfId="0" applyFont="1" applyFill="1" applyBorder="1" applyProtection="1">
      <alignment vertical="center"/>
    </xf>
    <xf numFmtId="0" fontId="44" fillId="0" borderId="0" xfId="0" applyFont="1" applyProtection="1">
      <alignment vertical="center"/>
    </xf>
    <xf numFmtId="0" fontId="40" fillId="0" borderId="0" xfId="0" applyFont="1" applyProtection="1">
      <alignment vertical="center"/>
    </xf>
    <xf numFmtId="0" fontId="38" fillId="0" borderId="0" xfId="0" applyFont="1" applyProtection="1">
      <alignment vertical="center"/>
    </xf>
    <xf numFmtId="0" fontId="31" fillId="27" borderId="14" xfId="0" applyFont="1" applyFill="1" applyBorder="1" applyAlignment="1" applyProtection="1">
      <alignment horizontal="center" vertical="center"/>
    </xf>
    <xf numFmtId="0" fontId="41" fillId="0" borderId="65" xfId="0" quotePrefix="1"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0" borderId="67" xfId="0" quotePrefix="1" applyFont="1" applyBorder="1" applyAlignment="1" applyProtection="1">
      <alignment horizontal="center" vertical="center"/>
    </xf>
    <xf numFmtId="0" fontId="41" fillId="0" borderId="66" xfId="0" quotePrefix="1" applyFont="1" applyFill="1" applyBorder="1" applyAlignment="1" applyProtection="1">
      <alignment horizontal="center" vertical="center"/>
    </xf>
    <xf numFmtId="0" fontId="0" fillId="28" borderId="0" xfId="0" applyFont="1" applyFill="1" applyAlignment="1" applyProtection="1">
      <alignment horizontal="center" vertical="center"/>
    </xf>
    <xf numFmtId="0" fontId="0" fillId="28" borderId="0" xfId="0" applyFont="1" applyFill="1" applyProtection="1">
      <alignment vertical="center"/>
    </xf>
    <xf numFmtId="0" fontId="45" fillId="0" borderId="0" xfId="0" applyFont="1" applyFill="1" applyAlignment="1" applyProtection="1">
      <alignment vertical="center"/>
    </xf>
    <xf numFmtId="0" fontId="35" fillId="0" borderId="41"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4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68" xfId="0" applyFont="1" applyFill="1" applyBorder="1" applyAlignment="1" applyProtection="1">
      <alignment horizontal="center" vertical="center" wrapText="1"/>
    </xf>
    <xf numFmtId="0" fontId="35" fillId="0" borderId="6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9" fillId="25" borderId="70" xfId="0" applyFont="1" applyFill="1" applyBorder="1" applyAlignment="1" applyProtection="1">
      <alignment horizontal="center" vertical="center"/>
      <protection locked="0"/>
    </xf>
    <xf numFmtId="0" fontId="38" fillId="0" borderId="71"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left" vertical="center"/>
    </xf>
    <xf numFmtId="0" fontId="12" fillId="0" borderId="0" xfId="0" applyFont="1" applyFill="1" applyAlignment="1" applyProtection="1">
      <alignment horizontal="left" vertical="center" wrapText="1"/>
    </xf>
    <xf numFmtId="0" fontId="38" fillId="0" borderId="0" xfId="0" applyFont="1" applyFill="1" applyBorder="1" applyAlignment="1" applyProtection="1">
      <alignment vertical="center"/>
    </xf>
    <xf numFmtId="0" fontId="40" fillId="27" borderId="24" xfId="0" applyFont="1" applyFill="1" applyBorder="1" applyAlignment="1" applyProtection="1">
      <alignment horizontal="left" vertical="center"/>
    </xf>
    <xf numFmtId="0" fontId="41" fillId="0" borderId="24" xfId="0" applyFont="1" applyFill="1" applyBorder="1" applyAlignment="1" applyProtection="1">
      <alignment horizontal="center" vertical="center"/>
    </xf>
    <xf numFmtId="0" fontId="41" fillId="0" borderId="2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0" fillId="27" borderId="24" xfId="0" applyFont="1" applyFill="1" applyBorder="1" applyAlignment="1" applyProtection="1">
      <alignment horizontal="center" vertical="center"/>
    </xf>
    <xf numFmtId="0" fontId="41" fillId="0" borderId="41" xfId="0" applyFont="1" applyFill="1" applyBorder="1" applyAlignment="1" applyProtection="1">
      <alignment horizontal="center" vertical="center"/>
    </xf>
    <xf numFmtId="0" fontId="41" fillId="0" borderId="72" xfId="0" applyFont="1" applyFill="1" applyBorder="1" applyAlignment="1" applyProtection="1">
      <alignment horizontal="left" vertical="center"/>
    </xf>
    <xf numFmtId="0" fontId="12" fillId="0" borderId="73" xfId="0" applyFont="1" applyFill="1" applyBorder="1" applyAlignment="1" applyProtection="1">
      <alignment horizontal="left" vertical="center"/>
    </xf>
    <xf numFmtId="0" fontId="41" fillId="0" borderId="41" xfId="0" applyFont="1" applyFill="1" applyBorder="1" applyAlignment="1" applyProtection="1">
      <alignment horizontal="left" vertical="center" wrapText="1"/>
    </xf>
    <xf numFmtId="0" fontId="41" fillId="0" borderId="74" xfId="0" applyFont="1" applyFill="1" applyBorder="1" applyAlignment="1" applyProtection="1">
      <alignment horizontal="left" vertical="center"/>
    </xf>
    <xf numFmtId="0" fontId="41" fillId="0" borderId="74" xfId="0" applyFont="1" applyFill="1" applyBorder="1" applyAlignment="1" applyProtection="1">
      <alignment horizontal="left" vertical="center" wrapText="1"/>
    </xf>
    <xf numFmtId="0" fontId="41" fillId="0" borderId="75" xfId="0" applyFont="1" applyFill="1" applyBorder="1" applyAlignment="1" applyProtection="1">
      <alignment horizontal="left" vertical="center" wrapText="1"/>
    </xf>
    <xf numFmtId="0" fontId="38" fillId="0" borderId="0" xfId="0" applyFont="1" applyFill="1" applyBorder="1" applyAlignment="1" applyProtection="1">
      <alignment horizontal="left" vertical="top" wrapText="1"/>
    </xf>
    <xf numFmtId="0" fontId="38" fillId="0" borderId="0" xfId="0" applyFont="1" applyAlignment="1" applyProtection="1">
      <alignment horizontal="left" vertical="center"/>
    </xf>
    <xf numFmtId="0" fontId="40" fillId="0" borderId="24" xfId="0" applyFont="1" applyFill="1" applyBorder="1" applyAlignment="1" applyProtection="1">
      <alignment vertical="center" wrapText="1"/>
    </xf>
    <xf numFmtId="0" fontId="22"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31" fillId="27" borderId="41" xfId="0" applyFont="1" applyFill="1" applyBorder="1" applyProtection="1">
      <alignment vertical="center"/>
    </xf>
    <xf numFmtId="0" fontId="35" fillId="0" borderId="68" xfId="0" applyFont="1" applyFill="1" applyBorder="1" applyAlignment="1" applyProtection="1">
      <alignment horizontal="left" vertical="center"/>
    </xf>
    <xf numFmtId="0" fontId="31" fillId="0" borderId="76" xfId="0" applyFont="1" applyFill="1" applyBorder="1" applyProtection="1">
      <alignment vertical="center"/>
    </xf>
    <xf numFmtId="0" fontId="35" fillId="0" borderId="76" xfId="0" applyFont="1" applyFill="1" applyBorder="1" applyAlignment="1" applyProtection="1">
      <alignment horizontal="left" vertical="center"/>
    </xf>
    <xf numFmtId="0" fontId="35" fillId="0" borderId="77" xfId="0" applyFont="1" applyFill="1" applyBorder="1" applyAlignment="1" applyProtection="1">
      <alignment vertical="center"/>
    </xf>
    <xf numFmtId="0" fontId="40" fillId="0" borderId="77" xfId="0" applyFont="1" applyFill="1" applyBorder="1" applyAlignment="1" applyProtection="1">
      <alignment horizontal="left" vertical="center" wrapText="1"/>
    </xf>
    <xf numFmtId="0" fontId="40" fillId="0" borderId="78" xfId="0" applyFont="1" applyFill="1" applyBorder="1" applyAlignment="1" applyProtection="1">
      <alignment horizontal="left" vertical="center" wrapText="1"/>
    </xf>
    <xf numFmtId="0" fontId="35" fillId="28" borderId="68" xfId="0" applyFont="1" applyFill="1" applyBorder="1" applyProtection="1">
      <alignment vertical="center"/>
    </xf>
    <xf numFmtId="0" fontId="40" fillId="0" borderId="76"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0" fillId="0" borderId="69"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wrapText="1"/>
    </xf>
    <xf numFmtId="0" fontId="40" fillId="0" borderId="71" xfId="0" applyFont="1" applyBorder="1" applyAlignment="1" applyProtection="1">
      <alignment horizontal="left" vertical="center" shrinkToFit="1"/>
    </xf>
    <xf numFmtId="0" fontId="12" fillId="0" borderId="0" xfId="0" applyFont="1" applyBorder="1" applyAlignment="1" applyProtection="1">
      <alignment horizontal="left" vertical="top"/>
    </xf>
    <xf numFmtId="0" fontId="11" fillId="0" borderId="0" xfId="0" applyFont="1" applyFill="1" applyBorder="1" applyAlignment="1" applyProtection="1">
      <alignment horizontal="left" vertical="center"/>
    </xf>
    <xf numFmtId="0" fontId="41" fillId="27" borderId="42" xfId="0" applyFont="1" applyFill="1" applyBorder="1" applyAlignment="1" applyProtection="1">
      <alignment horizontal="center" vertical="center" textRotation="255" shrinkToFit="1"/>
    </xf>
    <xf numFmtId="0" fontId="41" fillId="27" borderId="79" xfId="0" applyFont="1" applyFill="1" applyBorder="1" applyAlignment="1" applyProtection="1">
      <alignment horizontal="center" vertical="center" textRotation="255" shrinkToFit="1"/>
    </xf>
    <xf numFmtId="0" fontId="12" fillId="27" borderId="42" xfId="0" applyFont="1" applyFill="1" applyBorder="1" applyAlignment="1" applyProtection="1">
      <alignment horizontal="center" vertical="center" textRotation="255"/>
    </xf>
    <xf numFmtId="0" fontId="12" fillId="27" borderId="79" xfId="0" applyFont="1" applyFill="1" applyBorder="1" applyAlignment="1" applyProtection="1">
      <alignment horizontal="center" vertical="center" textRotation="255"/>
    </xf>
    <xf numFmtId="0" fontId="35" fillId="28" borderId="24" xfId="0" applyFont="1" applyFill="1" applyBorder="1" applyAlignment="1" applyProtection="1">
      <alignment vertical="center"/>
    </xf>
    <xf numFmtId="49" fontId="35" fillId="0" borderId="0" xfId="0" applyNumberFormat="1" applyFont="1" applyFill="1" applyAlignment="1" applyProtection="1">
      <alignment vertical="center"/>
    </xf>
    <xf numFmtId="49" fontId="38" fillId="0" borderId="0" xfId="0" applyNumberFormat="1" applyFont="1" applyFill="1" applyAlignment="1" applyProtection="1">
      <alignment horizontal="left" vertical="center" wrapText="1"/>
    </xf>
    <xf numFmtId="49" fontId="40" fillId="27" borderId="24" xfId="0" applyNumberFormat="1" applyFont="1" applyFill="1" applyBorder="1" applyAlignment="1" applyProtection="1">
      <alignment horizontal="center" vertical="center" wrapText="1"/>
    </xf>
    <xf numFmtId="0" fontId="40" fillId="0" borderId="41"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49" fontId="46" fillId="0" borderId="0" xfId="0" applyNumberFormat="1" applyFont="1" applyFill="1" applyAlignment="1" applyProtection="1">
      <alignment vertical="top"/>
    </xf>
    <xf numFmtId="0" fontId="35" fillId="0" borderId="24" xfId="0" applyFont="1" applyFill="1" applyBorder="1" applyAlignment="1" applyProtection="1">
      <alignment horizontal="left" vertical="center" wrapText="1"/>
      <protection locked="0"/>
    </xf>
    <xf numFmtId="0" fontId="0" fillId="0" borderId="0" xfId="0" applyFont="1" applyBorder="1" applyAlignment="1" applyProtection="1">
      <alignment horizontal="center" vertical="center"/>
    </xf>
    <xf numFmtId="0" fontId="38" fillId="0" borderId="0" xfId="0" applyFont="1" applyFill="1" applyAlignment="1" applyProtection="1">
      <alignment horizontal="left" vertical="top" wrapText="1"/>
    </xf>
    <xf numFmtId="0" fontId="38" fillId="0" borderId="0" xfId="0" applyFont="1" applyFill="1" applyBorder="1" applyAlignment="1" applyProtection="1">
      <alignment horizontal="center" vertical="center" wrapText="1"/>
    </xf>
    <xf numFmtId="0" fontId="11" fillId="0" borderId="69" xfId="0" applyFont="1" applyFill="1" applyBorder="1" applyProtection="1">
      <alignment vertical="center"/>
    </xf>
    <xf numFmtId="0" fontId="43" fillId="0" borderId="0" xfId="0" applyFont="1" applyFill="1" applyBorder="1" applyAlignment="1" applyProtection="1">
      <alignment horizontal="left" vertical="center" wrapText="1"/>
    </xf>
    <xf numFmtId="0" fontId="43" fillId="0" borderId="0" xfId="0" applyFont="1" applyProtection="1">
      <alignment vertical="center"/>
    </xf>
    <xf numFmtId="0" fontId="47" fillId="0" borderId="0" xfId="0" applyFont="1" applyProtection="1">
      <alignment vertical="center"/>
    </xf>
    <xf numFmtId="0" fontId="43" fillId="0" borderId="71" xfId="0" applyFont="1" applyFill="1" applyBorder="1" applyProtection="1">
      <alignment vertical="center"/>
    </xf>
    <xf numFmtId="0" fontId="43"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41" fillId="0" borderId="80" xfId="0" applyFont="1" applyBorder="1" applyAlignment="1" applyProtection="1">
      <alignment horizontal="left" vertical="center"/>
    </xf>
    <xf numFmtId="0" fontId="41" fillId="0" borderId="75" xfId="0" applyFont="1" applyBorder="1" applyAlignment="1" applyProtection="1">
      <alignment horizontal="left" vertical="center"/>
    </xf>
    <xf numFmtId="0" fontId="41" fillId="0" borderId="68" xfId="0" applyFont="1" applyBorder="1" applyAlignment="1" applyProtection="1">
      <alignment horizontal="left" vertical="center"/>
    </xf>
    <xf numFmtId="0" fontId="41" fillId="0" borderId="76" xfId="0" applyFont="1" applyBorder="1" applyAlignment="1" applyProtection="1">
      <alignment horizontal="left" vertical="center"/>
    </xf>
    <xf numFmtId="0" fontId="41" fillId="0" borderId="81" xfId="0" applyFont="1" applyBorder="1" applyAlignment="1" applyProtection="1">
      <alignment horizontal="left" vertical="center" wrapText="1"/>
    </xf>
    <xf numFmtId="0" fontId="36" fillId="25" borderId="82" xfId="0" applyFont="1" applyFill="1" applyBorder="1" applyAlignment="1" applyProtection="1">
      <alignment horizontal="center" vertical="center" wrapText="1"/>
    </xf>
    <xf numFmtId="0" fontId="38" fillId="0" borderId="83" xfId="0" applyFont="1" applyFill="1" applyBorder="1" applyAlignment="1" applyProtection="1">
      <alignment vertical="center" wrapText="1"/>
    </xf>
    <xf numFmtId="0" fontId="35" fillId="0" borderId="0" xfId="0" applyFont="1" applyFill="1" applyBorder="1" applyAlignment="1" applyProtection="1">
      <alignment horizontal="left" vertical="center"/>
    </xf>
    <xf numFmtId="0" fontId="41" fillId="0" borderId="24"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41" fillId="0" borderId="41" xfId="0" applyFont="1" applyFill="1" applyBorder="1" applyAlignment="1" applyProtection="1">
      <alignment horizontal="left" vertical="center"/>
    </xf>
    <xf numFmtId="0" fontId="0" fillId="0" borderId="0" xfId="0" applyFont="1" applyFill="1" applyAlignment="1" applyProtection="1">
      <alignment horizontal="left" vertical="center" wrapText="1"/>
    </xf>
    <xf numFmtId="0" fontId="22" fillId="0" borderId="0" xfId="0" applyFont="1" applyFill="1" applyBorder="1" applyAlignment="1" applyProtection="1">
      <alignment horizontal="left" vertical="center"/>
    </xf>
    <xf numFmtId="0" fontId="35" fillId="27" borderId="41" xfId="0" applyFont="1" applyFill="1" applyBorder="1" applyAlignment="1" applyProtection="1">
      <alignment vertical="center"/>
    </xf>
    <xf numFmtId="0" fontId="40" fillId="28" borderId="76" xfId="0" applyFont="1" applyFill="1" applyBorder="1" applyAlignment="1" applyProtection="1">
      <alignment vertical="center"/>
    </xf>
    <xf numFmtId="0" fontId="35" fillId="0" borderId="77" xfId="0" applyFont="1" applyFill="1" applyBorder="1" applyAlignment="1" applyProtection="1">
      <alignment horizontal="left" vertical="center"/>
    </xf>
    <xf numFmtId="0" fontId="35" fillId="0" borderId="69"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40" fillId="0" borderId="38" xfId="0" applyFont="1" applyBorder="1" applyProtection="1">
      <alignment vertical="center"/>
    </xf>
    <xf numFmtId="0" fontId="0" fillId="0" borderId="59" xfId="0" applyFont="1" applyFill="1" applyBorder="1" applyProtection="1">
      <alignment vertical="center"/>
    </xf>
    <xf numFmtId="0" fontId="11" fillId="0" borderId="0" xfId="0" applyFont="1" applyFill="1" applyAlignment="1" applyProtection="1">
      <alignment vertical="center"/>
    </xf>
    <xf numFmtId="0" fontId="11" fillId="0" borderId="69" xfId="0" applyFont="1" applyFill="1" applyBorder="1" applyAlignment="1" applyProtection="1">
      <alignment vertical="center"/>
    </xf>
    <xf numFmtId="0" fontId="43" fillId="0" borderId="0" xfId="0" applyFont="1" applyFill="1" applyBorder="1" applyAlignment="1" applyProtection="1">
      <alignment vertical="center" wrapText="1"/>
    </xf>
    <xf numFmtId="0" fontId="11" fillId="0" borderId="71" xfId="0" applyFont="1" applyFill="1" applyBorder="1" applyProtection="1">
      <alignment vertical="center"/>
    </xf>
    <xf numFmtId="0" fontId="41" fillId="0" borderId="81" xfId="0" applyFont="1" applyBorder="1" applyAlignment="1" applyProtection="1">
      <alignment horizontal="left" vertical="center"/>
    </xf>
    <xf numFmtId="0" fontId="36" fillId="25" borderId="76"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41" xfId="0" applyFont="1" applyFill="1" applyBorder="1" applyAlignment="1" applyProtection="1">
      <alignment horizontal="center" vertical="center"/>
    </xf>
    <xf numFmtId="0" fontId="40" fillId="0" borderId="84"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40" fillId="0" borderId="41" xfId="0" applyFont="1" applyBorder="1" applyProtection="1">
      <alignment vertical="center"/>
    </xf>
    <xf numFmtId="0" fontId="38" fillId="0" borderId="77" xfId="0" applyFont="1" applyBorder="1" applyAlignment="1" applyProtection="1">
      <alignment horizontal="left" vertical="center" wrapText="1"/>
    </xf>
    <xf numFmtId="49" fontId="40" fillId="27" borderId="29" xfId="0" applyNumberFormat="1" applyFont="1" applyFill="1" applyBorder="1" applyAlignment="1" applyProtection="1">
      <alignment horizontal="center" vertical="center" wrapText="1"/>
    </xf>
    <xf numFmtId="0" fontId="40" fillId="0" borderId="85"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40" fillId="0" borderId="87" xfId="0" applyFont="1" applyFill="1" applyBorder="1" applyAlignment="1" applyProtection="1">
      <alignment horizontal="left" vertical="center" wrapText="1"/>
    </xf>
    <xf numFmtId="0" fontId="43" fillId="30" borderId="0" xfId="0" applyFont="1" applyFill="1" applyAlignment="1" applyProtection="1">
      <alignment horizontal="center" vertical="center"/>
      <protection locked="0"/>
    </xf>
    <xf numFmtId="0" fontId="40" fillId="0" borderId="0" xfId="0" applyFont="1" applyFill="1" applyBorder="1" applyAlignment="1" applyProtection="1">
      <alignment horizontal="left" vertical="center"/>
    </xf>
    <xf numFmtId="0" fontId="40" fillId="30" borderId="18" xfId="0" applyFont="1" applyFill="1" applyBorder="1" applyAlignment="1" applyProtection="1">
      <alignment horizontal="left" vertical="center" wrapText="1"/>
      <protection locked="0"/>
    </xf>
    <xf numFmtId="0" fontId="40" fillId="30" borderId="58" xfId="0" applyFont="1" applyFill="1" applyBorder="1" applyAlignment="1" applyProtection="1">
      <alignment horizontal="left" vertical="center" wrapText="1"/>
      <protection locked="0"/>
    </xf>
    <xf numFmtId="0" fontId="50" fillId="29" borderId="0" xfId="0" applyFont="1" applyFill="1" applyBorder="1" applyAlignment="1" applyProtection="1">
      <alignment vertical="center" shrinkToFit="1"/>
      <protection locked="0"/>
    </xf>
    <xf numFmtId="49" fontId="40" fillId="0" borderId="0" xfId="0" applyNumberFormat="1" applyFont="1" applyFill="1" applyBorder="1" applyAlignment="1" applyProtection="1">
      <alignment horizontal="left" vertical="center" wrapText="1"/>
    </xf>
    <xf numFmtId="49" fontId="40" fillId="27" borderId="47" xfId="0" applyNumberFormat="1" applyFont="1" applyFill="1" applyBorder="1" applyAlignment="1" applyProtection="1">
      <alignment horizontal="center" vertical="center" wrapText="1"/>
    </xf>
    <xf numFmtId="0" fontId="51" fillId="30" borderId="88" xfId="0" applyFont="1" applyFill="1" applyBorder="1" applyAlignment="1" applyProtection="1">
      <alignment horizontal="center" vertical="center" wrapText="1"/>
      <protection locked="0"/>
    </xf>
    <xf numFmtId="0" fontId="51" fillId="30" borderId="82" xfId="0" applyFont="1" applyFill="1" applyBorder="1" applyAlignment="1" applyProtection="1">
      <alignment horizontal="center" vertical="center" wrapText="1"/>
      <protection locked="0"/>
    </xf>
    <xf numFmtId="0" fontId="51" fillId="30" borderId="89" xfId="0" applyFont="1" applyFill="1" applyBorder="1" applyAlignment="1" applyProtection="1">
      <alignment horizontal="center" vertical="center" wrapText="1"/>
      <protection locked="0"/>
    </xf>
    <xf numFmtId="0" fontId="51" fillId="30" borderId="90" xfId="0" applyFont="1" applyFill="1" applyBorder="1" applyAlignment="1" applyProtection="1">
      <alignment horizontal="center" vertical="center" wrapText="1"/>
      <protection locked="0"/>
    </xf>
    <xf numFmtId="0" fontId="51" fillId="30" borderId="91" xfId="0" applyFont="1" applyFill="1" applyBorder="1" applyAlignment="1" applyProtection="1">
      <alignment horizontal="center" vertical="center" wrapText="1"/>
      <protection locked="0"/>
    </xf>
    <xf numFmtId="0" fontId="51" fillId="30" borderId="92" xfId="0" applyFont="1" applyFill="1" applyBorder="1" applyAlignment="1" applyProtection="1">
      <alignment horizontal="center" vertical="center" wrapText="1"/>
      <protection locked="0"/>
    </xf>
    <xf numFmtId="0" fontId="51" fillId="30" borderId="93" xfId="0" applyFont="1" applyFill="1" applyBorder="1" applyAlignment="1" applyProtection="1">
      <alignment horizontal="center" vertical="center" wrapText="1"/>
      <protection locked="0"/>
    </xf>
    <xf numFmtId="0" fontId="11" fillId="30" borderId="0" xfId="0" applyFont="1" applyFill="1" applyAlignment="1" applyProtection="1">
      <alignment horizontal="center" vertical="center"/>
      <protection locked="0"/>
    </xf>
    <xf numFmtId="0" fontId="40" fillId="0" borderId="24" xfId="0" applyFont="1" applyFill="1" applyBorder="1" applyAlignment="1" applyProtection="1">
      <alignment vertical="center"/>
    </xf>
    <xf numFmtId="0" fontId="40" fillId="0" borderId="24" xfId="0" applyFont="1" applyFill="1" applyBorder="1" applyAlignment="1" applyProtection="1">
      <alignment horizontal="left" vertical="center"/>
    </xf>
    <xf numFmtId="176" fontId="12" fillId="0" borderId="0" xfId="0" applyNumberFormat="1" applyFont="1" applyFill="1" applyBorder="1" applyAlignment="1" applyProtection="1">
      <alignment horizontal="right" vertical="center"/>
    </xf>
    <xf numFmtId="0" fontId="40" fillId="0" borderId="68" xfId="0" applyFont="1" applyFill="1" applyBorder="1" applyAlignment="1" applyProtection="1">
      <alignment horizontal="left" vertical="center"/>
    </xf>
    <xf numFmtId="0" fontId="40" fillId="30" borderId="23" xfId="0" applyFont="1" applyFill="1" applyBorder="1" applyAlignment="1" applyProtection="1">
      <alignment horizontal="left" vertical="center" wrapText="1"/>
      <protection locked="0"/>
    </xf>
    <xf numFmtId="0" fontId="40" fillId="30" borderId="71" xfId="0" applyFont="1" applyFill="1" applyBorder="1" applyAlignment="1" applyProtection="1">
      <alignment horizontal="left" vertical="center" wrapText="1"/>
      <protection locked="0"/>
    </xf>
    <xf numFmtId="49" fontId="40" fillId="27" borderId="26" xfId="0" applyNumberFormat="1" applyFont="1" applyFill="1" applyBorder="1" applyAlignment="1" applyProtection="1">
      <alignment horizontal="center" vertical="center" wrapText="1"/>
    </xf>
    <xf numFmtId="0" fontId="38" fillId="28" borderId="94" xfId="0" applyFont="1" applyFill="1" applyBorder="1" applyAlignment="1" applyProtection="1">
      <alignment horizontal="left" vertical="center" wrapText="1"/>
    </xf>
    <xf numFmtId="0" fontId="38" fillId="28" borderId="76" xfId="0" applyFont="1" applyFill="1" applyBorder="1" applyAlignment="1" applyProtection="1">
      <alignment vertical="center" wrapText="1"/>
    </xf>
    <xf numFmtId="0" fontId="38" fillId="28" borderId="81" xfId="0" applyFont="1" applyFill="1" applyBorder="1" applyAlignment="1" applyProtection="1">
      <alignment vertical="center" wrapText="1"/>
    </xf>
    <xf numFmtId="0" fontId="38" fillId="28" borderId="68" xfId="0" applyFont="1" applyFill="1" applyBorder="1" applyAlignment="1" applyProtection="1">
      <alignment horizontal="left" vertical="center" wrapText="1"/>
    </xf>
    <xf numFmtId="0" fontId="38" fillId="28" borderId="81" xfId="0" applyFont="1" applyFill="1" applyBorder="1" applyAlignment="1" applyProtection="1">
      <alignment horizontal="left" vertical="center" wrapText="1"/>
    </xf>
    <xf numFmtId="0" fontId="38" fillId="28" borderId="68" xfId="0" applyFont="1" applyFill="1" applyBorder="1" applyAlignment="1" applyProtection="1">
      <alignment vertical="center" wrapText="1"/>
    </xf>
    <xf numFmtId="0" fontId="38" fillId="28" borderId="76" xfId="0" applyFont="1" applyFill="1" applyBorder="1" applyAlignment="1" applyProtection="1">
      <alignment horizontal="left" vertical="center" wrapText="1"/>
    </xf>
    <xf numFmtId="0" fontId="38" fillId="28" borderId="83" xfId="0" applyFont="1" applyFill="1" applyBorder="1" applyAlignment="1" applyProtection="1">
      <alignment horizontal="left" vertical="center" wrapText="1"/>
    </xf>
    <xf numFmtId="0" fontId="35" fillId="28" borderId="55" xfId="0" applyFont="1" applyFill="1" applyBorder="1" applyAlignment="1" applyProtection="1">
      <alignment vertical="center"/>
    </xf>
    <xf numFmtId="0" fontId="35" fillId="28" borderId="95" xfId="0" applyFont="1" applyFill="1" applyBorder="1" applyAlignment="1" applyProtection="1">
      <alignment vertical="center" wrapText="1"/>
    </xf>
    <xf numFmtId="0" fontId="35" fillId="0" borderId="38" xfId="0" applyFont="1" applyFill="1" applyBorder="1" applyProtection="1">
      <alignment vertical="center"/>
    </xf>
    <xf numFmtId="0" fontId="35" fillId="28" borderId="54" xfId="0" applyFont="1" applyFill="1" applyBorder="1" applyAlignment="1" applyProtection="1">
      <alignment vertical="center"/>
    </xf>
    <xf numFmtId="0" fontId="35" fillId="28" borderId="15" xfId="0" applyFont="1" applyFill="1" applyBorder="1" applyAlignment="1" applyProtection="1">
      <alignment vertical="center"/>
    </xf>
    <xf numFmtId="0" fontId="35" fillId="0" borderId="12" xfId="0" applyFont="1" applyFill="1" applyBorder="1" applyAlignment="1" applyProtection="1">
      <alignment horizontal="center" vertical="center"/>
    </xf>
    <xf numFmtId="0" fontId="41" fillId="0" borderId="24" xfId="0" applyFont="1" applyFill="1" applyBorder="1" applyAlignment="1" applyProtection="1">
      <alignment vertical="center"/>
    </xf>
    <xf numFmtId="0" fontId="35" fillId="28" borderId="68" xfId="0" applyFont="1" applyFill="1" applyBorder="1" applyAlignment="1" applyProtection="1">
      <alignment vertical="center"/>
    </xf>
    <xf numFmtId="0" fontId="35" fillId="28" borderId="81" xfId="0" applyFont="1" applyFill="1" applyBorder="1" applyAlignment="1" applyProtection="1">
      <alignment vertical="center" wrapText="1"/>
    </xf>
    <xf numFmtId="0" fontId="35" fillId="28" borderId="41" xfId="0" applyNumberFormat="1" applyFont="1" applyFill="1" applyBorder="1" applyAlignment="1" applyProtection="1">
      <alignment vertical="center"/>
    </xf>
    <xf numFmtId="0" fontId="35" fillId="28" borderId="0" xfId="0" applyFont="1" applyFill="1" applyBorder="1" applyAlignment="1" applyProtection="1">
      <alignment vertical="center"/>
    </xf>
    <xf numFmtId="0" fontId="35" fillId="28" borderId="25" xfId="0" applyFont="1" applyFill="1" applyBorder="1" applyAlignment="1" applyProtection="1">
      <alignment vertical="center"/>
    </xf>
    <xf numFmtId="0" fontId="50" fillId="0" borderId="0" xfId="0" applyFont="1" applyFill="1" applyBorder="1" applyAlignment="1" applyProtection="1">
      <alignment vertical="center" shrinkToFit="1"/>
    </xf>
    <xf numFmtId="0" fontId="35" fillId="0" borderId="69" xfId="0" applyFont="1" applyFill="1" applyBorder="1" applyAlignment="1" applyProtection="1">
      <alignment vertical="center" shrinkToFit="1"/>
    </xf>
    <xf numFmtId="0" fontId="35" fillId="28" borderId="14" xfId="0" applyFont="1" applyFill="1" applyBorder="1" applyAlignment="1" applyProtection="1">
      <alignment horizontal="center" vertical="center" shrinkToFit="1"/>
    </xf>
    <xf numFmtId="0" fontId="35" fillId="0" borderId="0" xfId="0" applyFont="1" applyFill="1" applyBorder="1" applyAlignment="1" applyProtection="1">
      <alignment vertical="center" shrinkToFit="1"/>
    </xf>
    <xf numFmtId="0" fontId="11"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5" fillId="0" borderId="76" xfId="0" applyFont="1" applyFill="1" applyBorder="1" applyAlignment="1" applyProtection="1">
      <alignment vertical="center" shrinkToFit="1"/>
    </xf>
    <xf numFmtId="0" fontId="36" fillId="25" borderId="96" xfId="0" applyFont="1" applyFill="1" applyBorder="1" applyAlignment="1" applyProtection="1">
      <alignment horizontal="center" vertical="center" wrapText="1"/>
    </xf>
    <xf numFmtId="0" fontId="11" fillId="27" borderId="41" xfId="0" applyFont="1" applyFill="1" applyBorder="1" applyAlignment="1" applyProtection="1">
      <alignment vertical="center"/>
    </xf>
    <xf numFmtId="0" fontId="35" fillId="28" borderId="76" xfId="0" applyFont="1" applyFill="1" applyBorder="1" applyAlignment="1" applyProtection="1">
      <alignment vertical="center"/>
    </xf>
    <xf numFmtId="0" fontId="40" fillId="0" borderId="97" xfId="0" applyFont="1" applyBorder="1" applyAlignment="1" applyProtection="1">
      <alignment horizontal="left" vertical="center" shrinkToFit="1"/>
    </xf>
    <xf numFmtId="0" fontId="35" fillId="0" borderId="10" xfId="0" applyFont="1" applyFill="1" applyBorder="1" applyProtection="1">
      <alignment vertical="center"/>
    </xf>
    <xf numFmtId="0" fontId="39" fillId="26" borderId="70" xfId="0" applyFont="1" applyFill="1" applyBorder="1" applyAlignment="1" applyProtection="1">
      <alignment horizontal="center" vertical="center"/>
      <protection locked="0"/>
    </xf>
    <xf numFmtId="0" fontId="35" fillId="26" borderId="47" xfId="0" applyFont="1" applyFill="1" applyBorder="1" applyAlignment="1" applyProtection="1">
      <alignment horizontal="left" vertical="center" shrinkToFit="1"/>
      <protection locked="0"/>
    </xf>
    <xf numFmtId="0" fontId="43" fillId="0" borderId="0" xfId="0" applyFont="1" applyAlignment="1" applyProtection="1">
      <alignment vertical="center" wrapText="1"/>
    </xf>
    <xf numFmtId="0" fontId="35" fillId="0" borderId="24" xfId="0" applyFont="1" applyFill="1" applyBorder="1" applyProtection="1">
      <alignment vertical="center"/>
    </xf>
    <xf numFmtId="0" fontId="36" fillId="26" borderId="82" xfId="0" applyFont="1" applyFill="1" applyBorder="1" applyAlignment="1" applyProtection="1">
      <alignment horizontal="center" vertical="center" wrapText="1"/>
    </xf>
    <xf numFmtId="0" fontId="35" fillId="26" borderId="26" xfId="0" applyFont="1" applyFill="1" applyBorder="1" applyAlignment="1" applyProtection="1">
      <alignment horizontal="left" vertical="center" shrinkToFit="1"/>
      <protection locked="0"/>
    </xf>
    <xf numFmtId="0" fontId="43" fillId="0" borderId="0" xfId="0" applyFont="1" applyAlignment="1" applyProtection="1">
      <alignment horizontal="center" vertical="center"/>
    </xf>
    <xf numFmtId="0" fontId="43" fillId="0" borderId="0" xfId="0" applyFont="1" applyAlignment="1" applyProtection="1">
      <alignment horizontal="center" vertical="center" wrapText="1"/>
    </xf>
    <xf numFmtId="0" fontId="36" fillId="26" borderId="76" xfId="0" applyFont="1" applyFill="1" applyBorder="1" applyAlignment="1" applyProtection="1">
      <alignment horizontal="center" vertical="center" wrapText="1"/>
    </xf>
    <xf numFmtId="0" fontId="41" fillId="0" borderId="29" xfId="0" applyFont="1" applyFill="1" applyBorder="1" applyAlignment="1" applyProtection="1">
      <alignment vertical="center"/>
    </xf>
    <xf numFmtId="0" fontId="41" fillId="0" borderId="29" xfId="0" applyFont="1" applyFill="1" applyBorder="1" applyAlignment="1" applyProtection="1">
      <alignment horizontal="left" vertical="center"/>
    </xf>
    <xf numFmtId="0" fontId="0" fillId="27" borderId="29" xfId="0" applyFont="1" applyFill="1" applyBorder="1" applyAlignment="1" applyProtection="1">
      <alignment horizontal="center" vertical="center"/>
    </xf>
    <xf numFmtId="0" fontId="40" fillId="0" borderId="29" xfId="0" applyFont="1" applyFill="1" applyBorder="1" applyAlignment="1" applyProtection="1">
      <alignment horizontal="left" vertical="center"/>
    </xf>
    <xf numFmtId="0" fontId="40" fillId="0" borderId="98" xfId="0" applyFont="1" applyFill="1" applyBorder="1" applyAlignment="1" applyProtection="1">
      <alignment horizontal="left" vertical="center"/>
    </xf>
    <xf numFmtId="0" fontId="12" fillId="0" borderId="99" xfId="0" applyFont="1" applyFill="1" applyBorder="1" applyAlignment="1" applyProtection="1">
      <alignment horizontal="left" vertical="center"/>
    </xf>
    <xf numFmtId="0" fontId="41" fillId="0" borderId="96" xfId="0" applyFont="1" applyFill="1" applyBorder="1" applyAlignment="1" applyProtection="1">
      <alignment horizontal="left" vertical="center"/>
    </xf>
    <xf numFmtId="0" fontId="41" fillId="0" borderId="96" xfId="0" applyFont="1" applyFill="1" applyBorder="1" applyAlignment="1" applyProtection="1">
      <alignment horizontal="left" vertical="center" wrapText="1"/>
    </xf>
    <xf numFmtId="0" fontId="41" fillId="0" borderId="100" xfId="0" applyFont="1" applyFill="1" applyBorder="1" applyAlignment="1" applyProtection="1">
      <alignment horizontal="left" vertical="center" wrapText="1"/>
    </xf>
    <xf numFmtId="176" fontId="31" fillId="0" borderId="38" xfId="0" applyNumberFormat="1" applyFont="1" applyFill="1" applyBorder="1" applyAlignment="1" applyProtection="1">
      <alignment horizontal="right" vertical="center"/>
    </xf>
    <xf numFmtId="176" fontId="31" fillId="0" borderId="10" xfId="0" applyNumberFormat="1" applyFont="1" applyFill="1" applyBorder="1" applyAlignment="1" applyProtection="1">
      <alignment horizontal="right" vertical="center"/>
    </xf>
    <xf numFmtId="176" fontId="41" fillId="0" borderId="0" xfId="0" applyNumberFormat="1" applyFont="1" applyBorder="1" applyProtection="1">
      <alignment vertical="center"/>
    </xf>
    <xf numFmtId="0" fontId="41" fillId="27" borderId="10" xfId="0" applyFont="1" applyFill="1" applyBorder="1" applyAlignment="1" applyProtection="1">
      <alignment horizontal="center" vertical="center"/>
    </xf>
    <xf numFmtId="178" fontId="31" fillId="0" borderId="38" xfId="54" applyNumberFormat="1" applyFont="1" applyFill="1" applyBorder="1" applyAlignment="1" applyProtection="1">
      <alignment horizontal="right" vertical="center"/>
    </xf>
    <xf numFmtId="178" fontId="31" fillId="25" borderId="45" xfId="54"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xf>
    <xf numFmtId="176" fontId="31" fillId="0" borderId="45" xfId="0" applyNumberFormat="1" applyFont="1" applyFill="1" applyBorder="1" applyAlignment="1" applyProtection="1">
      <alignment horizontal="right" vertical="center"/>
    </xf>
    <xf numFmtId="176" fontId="31" fillId="30" borderId="45" xfId="0" applyNumberFormat="1" applyFont="1" applyFill="1" applyBorder="1" applyAlignment="1" applyProtection="1">
      <alignment horizontal="right" vertical="center"/>
      <protection locked="0"/>
    </xf>
    <xf numFmtId="176" fontId="31" fillId="0" borderId="54" xfId="0" applyNumberFormat="1" applyFont="1" applyFill="1" applyBorder="1" applyAlignment="1" applyProtection="1">
      <alignment horizontal="right" vertical="center"/>
    </xf>
    <xf numFmtId="176" fontId="31" fillId="30" borderId="16" xfId="0" applyNumberFormat="1" applyFont="1" applyFill="1" applyBorder="1" applyAlignment="1" applyProtection="1">
      <alignment horizontal="right" vertical="center"/>
      <protection locked="0"/>
    </xf>
    <xf numFmtId="0" fontId="35" fillId="27" borderId="41" xfId="0" applyFont="1" applyFill="1" applyBorder="1" applyAlignment="1" applyProtection="1">
      <alignment horizontal="center" vertical="center"/>
    </xf>
    <xf numFmtId="176" fontId="31" fillId="0" borderId="41" xfId="0" applyNumberFormat="1" applyFont="1" applyFill="1" applyBorder="1" applyAlignment="1" applyProtection="1">
      <alignment horizontal="right" vertical="center"/>
    </xf>
    <xf numFmtId="176" fontId="31" fillId="0" borderId="24" xfId="0" applyNumberFormat="1" applyFont="1" applyFill="1" applyBorder="1" applyAlignment="1" applyProtection="1">
      <alignment horizontal="right" vertical="center"/>
    </xf>
    <xf numFmtId="0" fontId="41" fillId="27" borderId="24" xfId="0" applyFont="1" applyFill="1" applyBorder="1" applyAlignment="1" applyProtection="1">
      <alignment horizontal="center" vertical="center"/>
    </xf>
    <xf numFmtId="178" fontId="31" fillId="0" borderId="41" xfId="54" applyNumberFormat="1" applyFont="1" applyFill="1" applyBorder="1" applyAlignment="1" applyProtection="1">
      <alignment horizontal="right" vertical="center"/>
    </xf>
    <xf numFmtId="178" fontId="31" fillId="25" borderId="46" xfId="54" applyNumberFormat="1" applyFont="1" applyFill="1" applyBorder="1" applyAlignment="1" applyProtection="1">
      <alignment horizontal="right" vertical="center"/>
      <protection locked="0"/>
    </xf>
    <xf numFmtId="176" fontId="31" fillId="0" borderId="46" xfId="0" applyNumberFormat="1" applyFont="1" applyFill="1" applyBorder="1" applyAlignment="1" applyProtection="1">
      <alignment horizontal="right" vertical="center"/>
    </xf>
    <xf numFmtId="176" fontId="31" fillId="30" borderId="4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0" fontId="38" fillId="0" borderId="0" xfId="0" applyFont="1" applyFill="1" applyAlignment="1" applyProtection="1">
      <alignment horizontal="left" vertical="center" wrapText="1"/>
    </xf>
    <xf numFmtId="0" fontId="52" fillId="0" borderId="0" xfId="0" applyFont="1" applyFill="1" applyAlignment="1" applyProtection="1">
      <alignment horizontal="left" vertical="top" wrapText="1"/>
    </xf>
    <xf numFmtId="0" fontId="43" fillId="0" borderId="0" xfId="0" applyFont="1" applyAlignment="1" applyProtection="1">
      <alignment vertical="center" shrinkToFit="1"/>
    </xf>
    <xf numFmtId="0" fontId="36" fillId="0" borderId="0" xfId="0" applyFont="1" applyAlignment="1" applyProtection="1">
      <alignment horizontal="center" vertical="center"/>
    </xf>
    <xf numFmtId="0" fontId="11" fillId="0" borderId="0" xfId="0" applyFont="1" applyFill="1" applyBorder="1" applyAlignment="1" applyProtection="1">
      <alignment vertical="center"/>
    </xf>
    <xf numFmtId="0" fontId="38" fillId="27" borderId="42" xfId="0" applyFont="1" applyFill="1" applyBorder="1" applyAlignment="1" applyProtection="1">
      <alignment vertical="center"/>
    </xf>
    <xf numFmtId="0" fontId="40" fillId="0" borderId="101" xfId="0" applyFont="1" applyFill="1" applyBorder="1" applyAlignment="1" applyProtection="1">
      <alignment horizontal="left" vertical="center" wrapText="1"/>
    </xf>
    <xf numFmtId="0" fontId="40" fillId="0" borderId="102" xfId="0" applyFont="1" applyFill="1" applyBorder="1" applyAlignment="1" applyProtection="1">
      <alignment horizontal="left" vertical="center" wrapText="1"/>
    </xf>
    <xf numFmtId="0" fontId="35" fillId="0" borderId="0" xfId="0" applyFont="1" applyFill="1" applyBorder="1" applyAlignment="1" applyProtection="1">
      <alignment vertical="center" wrapText="1" shrinkToFit="1"/>
    </xf>
    <xf numFmtId="0" fontId="40" fillId="0" borderId="85" xfId="0" applyFont="1" applyBorder="1" applyProtection="1">
      <alignment vertical="center"/>
    </xf>
    <xf numFmtId="0" fontId="40" fillId="0" borderId="42" xfId="0" applyFont="1" applyBorder="1" applyProtection="1">
      <alignment vertical="center"/>
    </xf>
    <xf numFmtId="0" fontId="35" fillId="28" borderId="29" xfId="0" applyFont="1" applyFill="1" applyBorder="1" applyAlignment="1" applyProtection="1">
      <alignment vertical="center"/>
    </xf>
    <xf numFmtId="176" fontId="22" fillId="0" borderId="0" xfId="0" applyNumberFormat="1" applyFont="1" applyFill="1" applyBorder="1" applyAlignment="1" applyProtection="1">
      <alignment horizontal="right" vertical="center"/>
    </xf>
    <xf numFmtId="0" fontId="38" fillId="27" borderId="38" xfId="0" applyFont="1" applyFill="1" applyBorder="1" applyAlignment="1" applyProtection="1">
      <alignment horizontal="center" vertical="center" wrapText="1"/>
    </xf>
    <xf numFmtId="176" fontId="42" fillId="29" borderId="32" xfId="0" applyNumberFormat="1" applyFont="1" applyFill="1" applyBorder="1" applyAlignment="1" applyProtection="1">
      <alignment horizontal="center" vertical="center"/>
      <protection locked="0"/>
    </xf>
    <xf numFmtId="179" fontId="35" fillId="26" borderId="33" xfId="0" applyNumberFormat="1" applyFont="1" applyFill="1" applyBorder="1" applyAlignment="1" applyProtection="1">
      <alignment vertical="center"/>
      <protection locked="0"/>
    </xf>
    <xf numFmtId="38" fontId="35" fillId="26" borderId="33" xfId="54" applyFont="1" applyFill="1" applyBorder="1" applyAlignment="1" applyProtection="1">
      <alignment vertical="center"/>
      <protection locked="0"/>
    </xf>
    <xf numFmtId="38" fontId="35" fillId="0" borderId="35" xfId="54" applyFont="1" applyFill="1" applyBorder="1" applyAlignment="1" applyProtection="1">
      <alignment horizontal="right" vertical="center"/>
    </xf>
    <xf numFmtId="176" fontId="22" fillId="0" borderId="103" xfId="0" applyNumberFormat="1" applyFont="1" applyFill="1" applyBorder="1" applyAlignment="1" applyProtection="1">
      <alignment horizontal="center" vertical="center"/>
    </xf>
    <xf numFmtId="176" fontId="22" fillId="0" borderId="104" xfId="0" applyNumberFormat="1" applyFont="1" applyFill="1" applyBorder="1" applyAlignment="1" applyProtection="1">
      <alignment horizontal="center" vertical="center"/>
    </xf>
    <xf numFmtId="0" fontId="0" fillId="0" borderId="105" xfId="0" applyFont="1" applyBorder="1" applyAlignment="1" applyProtection="1">
      <alignment horizontal="center" vertical="center"/>
    </xf>
    <xf numFmtId="0" fontId="35" fillId="28" borderId="78" xfId="0" applyFont="1" applyFill="1" applyBorder="1" applyProtection="1">
      <alignment vertical="center"/>
    </xf>
    <xf numFmtId="0" fontId="35" fillId="0" borderId="25" xfId="0" applyFont="1" applyFill="1" applyBorder="1" applyAlignment="1" applyProtection="1">
      <alignment vertical="center" wrapText="1" shrinkToFit="1"/>
    </xf>
    <xf numFmtId="38" fontId="35" fillId="31" borderId="18" xfId="0" applyNumberFormat="1" applyFont="1" applyFill="1" applyBorder="1" applyAlignment="1" applyProtection="1">
      <alignment horizontal="center" vertical="center" shrinkToFit="1"/>
      <protection locked="0"/>
    </xf>
    <xf numFmtId="38" fontId="35" fillId="31" borderId="19" xfId="0" applyNumberFormat="1" applyFont="1" applyFill="1" applyBorder="1" applyAlignment="1" applyProtection="1">
      <alignment horizontal="center" vertical="center" shrinkToFit="1"/>
      <protection locked="0"/>
    </xf>
    <xf numFmtId="38" fontId="35" fillId="31" borderId="21" xfId="0" applyNumberFormat="1" applyFont="1" applyFill="1" applyBorder="1" applyAlignment="1" applyProtection="1">
      <alignment horizontal="center" vertical="center" shrinkToFit="1"/>
      <protection locked="0"/>
    </xf>
    <xf numFmtId="38" fontId="35" fillId="28" borderId="10" xfId="54" applyFont="1" applyFill="1" applyBorder="1" applyAlignment="1" applyProtection="1">
      <alignment horizontal="center" vertical="center"/>
    </xf>
    <xf numFmtId="0" fontId="43" fillId="30" borderId="0" xfId="0" applyFont="1" applyFill="1" applyAlignment="1" applyProtection="1">
      <alignment vertical="center" shrinkToFit="1"/>
      <protection locked="0"/>
    </xf>
    <xf numFmtId="0" fontId="22" fillId="0" borderId="0" xfId="0" applyFont="1" applyFill="1" applyBorder="1" applyAlignment="1" applyProtection="1">
      <alignment horizontal="right" vertical="center"/>
    </xf>
    <xf numFmtId="0" fontId="38" fillId="27" borderId="41" xfId="0" applyFont="1" applyFill="1" applyBorder="1" applyAlignment="1" applyProtection="1">
      <alignment horizontal="center" vertical="center" wrapText="1"/>
    </xf>
    <xf numFmtId="176" fontId="42" fillId="29" borderId="39" xfId="0" applyNumberFormat="1" applyFont="1" applyFill="1" applyBorder="1" applyAlignment="1" applyProtection="1">
      <alignment horizontal="center" vertical="center"/>
      <protection locked="0"/>
    </xf>
    <xf numFmtId="179" fontId="35" fillId="26" borderId="14" xfId="0" applyNumberFormat="1" applyFont="1" applyFill="1" applyBorder="1" applyAlignment="1" applyProtection="1">
      <alignment vertical="center"/>
      <protection locked="0"/>
    </xf>
    <xf numFmtId="38" fontId="35" fillId="26" borderId="14" xfId="54" applyFont="1" applyFill="1" applyBorder="1" applyAlignment="1" applyProtection="1">
      <alignment vertical="center"/>
      <protection locked="0"/>
    </xf>
    <xf numFmtId="38" fontId="35" fillId="0" borderId="11" xfId="54" applyFont="1" applyFill="1" applyBorder="1" applyAlignment="1" applyProtection="1">
      <alignment horizontal="right" vertical="center"/>
    </xf>
    <xf numFmtId="2" fontId="35" fillId="0" borderId="56" xfId="0" applyNumberFormat="1" applyFont="1" applyFill="1" applyBorder="1" applyAlignment="1" applyProtection="1">
      <alignment horizontal="center" vertical="center"/>
    </xf>
    <xf numFmtId="2" fontId="35" fillId="0" borderId="58" xfId="0" applyNumberFormat="1" applyFont="1" applyFill="1" applyBorder="1" applyAlignment="1" applyProtection="1">
      <alignment horizontal="center" vertical="center"/>
    </xf>
    <xf numFmtId="0" fontId="0" fillId="0" borderId="53" xfId="0" applyFont="1" applyBorder="1" applyAlignment="1" applyProtection="1">
      <alignment horizontal="center" vertical="center"/>
    </xf>
    <xf numFmtId="38" fontId="35" fillId="31" borderId="23" xfId="0" applyNumberFormat="1" applyFont="1" applyFill="1" applyBorder="1" applyAlignment="1" applyProtection="1">
      <alignment horizontal="center" vertical="center" shrinkToFit="1"/>
      <protection locked="0"/>
    </xf>
    <xf numFmtId="38" fontId="35" fillId="31" borderId="24" xfId="0" applyNumberFormat="1" applyFont="1" applyFill="1" applyBorder="1" applyAlignment="1" applyProtection="1">
      <alignment horizontal="center" vertical="center" shrinkToFit="1"/>
      <protection locked="0"/>
    </xf>
    <xf numFmtId="38" fontId="35" fillId="31" borderId="26" xfId="0" applyNumberFormat="1" applyFont="1" applyFill="1" applyBorder="1" applyAlignment="1" applyProtection="1">
      <alignment horizontal="center" vertical="center" shrinkToFit="1"/>
      <protection locked="0"/>
    </xf>
    <xf numFmtId="38" fontId="35" fillId="28" borderId="24" xfId="54" applyFont="1" applyFill="1" applyBorder="1" applyAlignment="1" applyProtection="1">
      <alignment horizontal="center" vertical="center"/>
    </xf>
    <xf numFmtId="0" fontId="34" fillId="0" borderId="0" xfId="0" applyFont="1" applyFill="1" applyAlignment="1" applyProtection="1">
      <alignment horizontal="right" vertical="center"/>
    </xf>
    <xf numFmtId="176" fontId="31" fillId="0" borderId="106" xfId="0" applyNumberFormat="1" applyFont="1" applyFill="1" applyBorder="1" applyAlignment="1" applyProtection="1">
      <alignment horizontal="right" vertical="center"/>
    </xf>
    <xf numFmtId="176" fontId="31" fillId="0" borderId="107" xfId="0" applyNumberFormat="1" applyFont="1" applyFill="1" applyBorder="1" applyAlignment="1" applyProtection="1">
      <alignment horizontal="right" vertical="center"/>
    </xf>
    <xf numFmtId="0" fontId="41" fillId="27" borderId="84" xfId="0" applyFont="1" applyFill="1" applyBorder="1" applyAlignment="1" applyProtection="1">
      <alignment horizontal="center" vertical="center"/>
    </xf>
    <xf numFmtId="178" fontId="31" fillId="25" borderId="108" xfId="54" applyNumberFormat="1" applyFont="1" applyFill="1" applyBorder="1" applyAlignment="1" applyProtection="1">
      <alignment horizontal="right" vertical="center"/>
      <protection locked="0"/>
    </xf>
    <xf numFmtId="176" fontId="31" fillId="0" borderId="108" xfId="0" applyNumberFormat="1" applyFont="1" applyFill="1" applyBorder="1" applyAlignment="1" applyProtection="1">
      <alignment horizontal="right" vertical="center"/>
    </xf>
    <xf numFmtId="176" fontId="31" fillId="30" borderId="108" xfId="0" applyNumberFormat="1" applyFont="1" applyFill="1" applyBorder="1" applyAlignment="1" applyProtection="1">
      <alignment horizontal="right" vertical="center"/>
      <protection locked="0"/>
    </xf>
    <xf numFmtId="176" fontId="31" fillId="30" borderId="27" xfId="0" applyNumberFormat="1" applyFont="1" applyFill="1" applyBorder="1" applyAlignment="1" applyProtection="1">
      <alignment horizontal="right" vertical="center"/>
      <protection locked="0"/>
    </xf>
    <xf numFmtId="2" fontId="35" fillId="0" borderId="69" xfId="0" applyNumberFormat="1" applyFont="1" applyFill="1" applyBorder="1" applyAlignment="1" applyProtection="1">
      <alignment horizontal="center" vertical="center"/>
    </xf>
    <xf numFmtId="2" fontId="35" fillId="0" borderId="71" xfId="0" applyNumberFormat="1" applyFont="1" applyFill="1" applyBorder="1" applyAlignment="1" applyProtection="1">
      <alignment horizontal="center" vertical="center"/>
    </xf>
    <xf numFmtId="0" fontId="34" fillId="30" borderId="0" xfId="0" applyFont="1" applyFill="1" applyAlignment="1" applyProtection="1">
      <alignment horizontal="center" vertical="center"/>
      <protection locked="0"/>
    </xf>
    <xf numFmtId="0" fontId="40" fillId="0" borderId="0" xfId="0" applyFont="1" applyFill="1" applyBorder="1" applyAlignment="1" applyProtection="1">
      <alignment horizontal="right" vertical="center"/>
    </xf>
    <xf numFmtId="0" fontId="40" fillId="27" borderId="29" xfId="0" applyFont="1" applyFill="1" applyBorder="1" applyAlignment="1" applyProtection="1">
      <alignment horizontal="left" vertical="center"/>
    </xf>
    <xf numFmtId="176" fontId="41" fillId="0" borderId="42" xfId="0" applyNumberFormat="1" applyFont="1" applyFill="1" applyBorder="1" applyProtection="1">
      <alignment vertical="center"/>
    </xf>
    <xf numFmtId="176" fontId="41" fillId="0" borderId="109" xfId="0" applyNumberFormat="1" applyFont="1" applyFill="1" applyBorder="1" applyProtection="1">
      <alignment vertical="center"/>
    </xf>
    <xf numFmtId="0" fontId="53" fillId="32" borderId="70" xfId="0" applyFont="1" applyFill="1" applyBorder="1" applyAlignment="1" applyProtection="1">
      <alignment horizontal="center" vertical="center"/>
    </xf>
    <xf numFmtId="0" fontId="41" fillId="0" borderId="110" xfId="0" applyFont="1" applyFill="1" applyBorder="1" applyProtection="1">
      <alignment vertical="center"/>
    </xf>
    <xf numFmtId="0" fontId="41" fillId="0" borderId="29" xfId="0" applyFont="1" applyFill="1" applyBorder="1" applyProtection="1">
      <alignment vertical="center"/>
    </xf>
    <xf numFmtId="176" fontId="41" fillId="0" borderId="111" xfId="0" applyNumberFormat="1" applyFont="1" applyFill="1" applyBorder="1" applyProtection="1">
      <alignment vertical="center"/>
    </xf>
    <xf numFmtId="176" fontId="41" fillId="0" borderId="29" xfId="0" applyNumberFormat="1" applyFont="1" applyFill="1" applyBorder="1" applyProtection="1">
      <alignment vertical="center"/>
    </xf>
    <xf numFmtId="2" fontId="35" fillId="0" borderId="112" xfId="0" applyNumberFormat="1" applyFont="1" applyFill="1" applyBorder="1" applyAlignment="1" applyProtection="1">
      <alignment horizontal="center" vertical="center"/>
    </xf>
    <xf numFmtId="2" fontId="35" fillId="0" borderId="113" xfId="0" applyNumberFormat="1" applyFont="1" applyFill="1" applyBorder="1" applyAlignment="1" applyProtection="1">
      <alignment horizontal="center" vertical="center"/>
    </xf>
    <xf numFmtId="0" fontId="36" fillId="26" borderId="96" xfId="0" applyFont="1" applyFill="1" applyBorder="1" applyAlignment="1" applyProtection="1">
      <alignment horizontal="center" vertical="center" wrapText="1"/>
    </xf>
    <xf numFmtId="0" fontId="41" fillId="27" borderId="19" xfId="0" applyFont="1" applyFill="1" applyBorder="1" applyAlignment="1" applyProtection="1">
      <alignment horizontal="center" vertical="center"/>
    </xf>
    <xf numFmtId="0" fontId="0" fillId="0" borderId="54" xfId="0" applyFont="1" applyFill="1" applyBorder="1" applyAlignment="1" applyProtection="1">
      <alignment vertical="center"/>
    </xf>
    <xf numFmtId="38" fontId="35" fillId="0" borderId="38" xfId="54" applyFont="1" applyFill="1" applyBorder="1" applyAlignment="1" applyProtection="1">
      <alignment horizontal="right" vertical="center"/>
    </xf>
    <xf numFmtId="0" fontId="22" fillId="0" borderId="89" xfId="0" applyFont="1" applyFill="1" applyBorder="1" applyAlignment="1" applyProtection="1">
      <alignment horizontal="center" vertical="center"/>
    </xf>
    <xf numFmtId="0" fontId="22" fillId="0" borderId="91" xfId="0" applyFont="1" applyFill="1" applyBorder="1" applyAlignment="1" applyProtection="1">
      <alignment horizontal="center" vertical="center"/>
    </xf>
    <xf numFmtId="0" fontId="0" fillId="0" borderId="114" xfId="0" applyFont="1" applyBorder="1" applyAlignment="1" applyProtection="1">
      <alignment horizontal="center" vertical="center"/>
    </xf>
    <xf numFmtId="38" fontId="35" fillId="31" borderId="115" xfId="0" applyNumberFormat="1" applyFont="1" applyFill="1" applyBorder="1" applyAlignment="1" applyProtection="1">
      <alignment horizontal="center" vertical="center" shrinkToFit="1"/>
      <protection locked="0"/>
    </xf>
    <xf numFmtId="38" fontId="35" fillId="31" borderId="84" xfId="0" applyNumberFormat="1" applyFont="1" applyFill="1" applyBorder="1" applyAlignment="1" applyProtection="1">
      <alignment horizontal="center" vertical="center" shrinkToFit="1"/>
      <protection locked="0"/>
    </xf>
    <xf numFmtId="38" fontId="35" fillId="31" borderId="116" xfId="0" applyNumberFormat="1" applyFont="1" applyFill="1" applyBorder="1" applyAlignment="1" applyProtection="1">
      <alignment horizontal="center" vertical="center" shrinkToFit="1"/>
      <protection locked="0"/>
    </xf>
    <xf numFmtId="0" fontId="34" fillId="0" borderId="0" xfId="0" applyFont="1" applyFill="1" applyAlignment="1" applyProtection="1">
      <alignment vertical="center"/>
    </xf>
    <xf numFmtId="0" fontId="39" fillId="31" borderId="70" xfId="0" applyFont="1" applyFill="1" applyBorder="1" applyAlignment="1" applyProtection="1">
      <alignment horizontal="center" vertical="center"/>
      <protection locked="0"/>
    </xf>
    <xf numFmtId="0" fontId="53" fillId="32" borderId="117" xfId="0" applyFont="1" applyFill="1" applyBorder="1" applyAlignment="1" applyProtection="1">
      <alignment horizontal="center" vertical="center"/>
    </xf>
    <xf numFmtId="0" fontId="53" fillId="32" borderId="118" xfId="0" applyFont="1" applyFill="1" applyBorder="1" applyAlignment="1" applyProtection="1">
      <alignment horizontal="center" vertical="center"/>
    </xf>
    <xf numFmtId="0" fontId="53" fillId="32" borderId="119" xfId="0" applyFont="1" applyFill="1" applyBorder="1" applyAlignment="1" applyProtection="1">
      <alignment horizontal="center" vertical="center"/>
    </xf>
    <xf numFmtId="0" fontId="38" fillId="27" borderId="42" xfId="0" applyFont="1" applyFill="1" applyBorder="1" applyAlignment="1" applyProtection="1">
      <alignment horizontal="center" vertical="center" wrapText="1"/>
    </xf>
    <xf numFmtId="0" fontId="38" fillId="0" borderId="120" xfId="0" applyFont="1" applyFill="1" applyBorder="1" applyAlignment="1" applyProtection="1">
      <alignment horizontal="center" vertical="center" wrapText="1"/>
      <protection locked="0"/>
    </xf>
    <xf numFmtId="0" fontId="40" fillId="0" borderId="121" xfId="0" applyFont="1" applyBorder="1" applyAlignment="1" applyProtection="1">
      <alignment vertical="center"/>
      <protection locked="0"/>
    </xf>
    <xf numFmtId="0" fontId="40" fillId="28" borderId="121" xfId="0" applyFont="1" applyFill="1" applyBorder="1" applyAlignment="1" applyProtection="1">
      <alignment vertical="center"/>
      <protection locked="0"/>
    </xf>
    <xf numFmtId="0" fontId="40" fillId="0" borderId="79" xfId="0" applyFont="1" applyFill="1" applyBorder="1" applyAlignment="1" applyProtection="1">
      <alignment horizontal="left" vertical="center"/>
    </xf>
    <xf numFmtId="0" fontId="40" fillId="0" borderId="122" xfId="0" applyFont="1" applyFill="1" applyBorder="1" applyAlignment="1" applyProtection="1">
      <alignment horizontal="center" vertical="center"/>
    </xf>
    <xf numFmtId="0" fontId="40" fillId="0" borderId="123" xfId="0" applyFont="1" applyFill="1" applyBorder="1" applyAlignment="1" applyProtection="1">
      <alignment horizontal="center" vertical="center"/>
    </xf>
    <xf numFmtId="0" fontId="40" fillId="28" borderId="42" xfId="0" applyFont="1" applyFill="1" applyBorder="1" applyProtection="1">
      <alignment vertical="center"/>
    </xf>
    <xf numFmtId="0" fontId="40" fillId="28" borderId="124" xfId="0" applyFont="1" applyFill="1" applyBorder="1" applyProtection="1">
      <alignment vertical="center"/>
    </xf>
    <xf numFmtId="0" fontId="54" fillId="28" borderId="42" xfId="0" applyFont="1" applyFill="1" applyBorder="1" applyAlignment="1" applyProtection="1">
      <alignment vertical="center" shrinkToFit="1"/>
    </xf>
    <xf numFmtId="0" fontId="54" fillId="28" borderId="125" xfId="0" applyFont="1" applyFill="1" applyBorder="1" applyAlignment="1" applyProtection="1">
      <alignment vertical="center" shrinkToFit="1"/>
    </xf>
    <xf numFmtId="0" fontId="40" fillId="28" borderId="29" xfId="0" applyFont="1" applyFill="1" applyBorder="1" applyProtection="1">
      <alignment vertical="center"/>
    </xf>
    <xf numFmtId="0" fontId="36" fillId="0" borderId="0" xfId="0" applyFont="1" applyAlignment="1" applyProtection="1">
      <alignment horizontal="center" vertical="center" shrinkToFit="1"/>
    </xf>
    <xf numFmtId="0" fontId="11" fillId="28" borderId="14" xfId="0" applyFont="1" applyFill="1" applyBorder="1" applyAlignment="1" applyProtection="1">
      <alignment horizontal="center" vertical="center"/>
    </xf>
    <xf numFmtId="0" fontId="36" fillId="31" borderId="82" xfId="0" applyFont="1" applyFill="1" applyBorder="1" applyAlignment="1" applyProtection="1">
      <alignment horizontal="center" vertical="center" wrapText="1"/>
    </xf>
    <xf numFmtId="176" fontId="41" fillId="0" borderId="57" xfId="0" applyNumberFormat="1" applyFont="1" applyFill="1" applyBorder="1" applyAlignment="1" applyProtection="1">
      <alignment horizontal="center" vertical="center" textRotation="255"/>
    </xf>
    <xf numFmtId="0" fontId="40" fillId="27" borderId="17" xfId="0" applyFont="1" applyFill="1" applyBorder="1" applyAlignment="1" applyProtection="1">
      <alignment horizontal="center" vertical="center"/>
    </xf>
    <xf numFmtId="176" fontId="42" fillId="29" borderId="12" xfId="0" applyNumberFormat="1" applyFont="1" applyFill="1" applyBorder="1" applyAlignment="1" applyProtection="1">
      <alignment horizontal="center" vertical="center"/>
      <protection locked="0"/>
    </xf>
    <xf numFmtId="0" fontId="22" fillId="0" borderId="126" xfId="0" applyFont="1" applyFill="1" applyBorder="1" applyAlignment="1" applyProtection="1">
      <alignment horizontal="center" vertical="center"/>
    </xf>
    <xf numFmtId="0" fontId="22" fillId="0" borderId="50" xfId="0" applyFont="1" applyFill="1" applyBorder="1" applyAlignment="1" applyProtection="1">
      <alignment horizontal="center" vertical="center"/>
    </xf>
    <xf numFmtId="38" fontId="35" fillId="28" borderId="19" xfId="54" applyFont="1" applyFill="1" applyBorder="1" applyProtection="1">
      <alignment vertical="center"/>
    </xf>
    <xf numFmtId="38" fontId="35" fillId="26" borderId="19" xfId="54" applyFont="1" applyFill="1" applyBorder="1" applyAlignment="1" applyProtection="1">
      <alignment vertical="center"/>
      <protection locked="0"/>
    </xf>
    <xf numFmtId="38" fontId="35" fillId="0" borderId="127" xfId="54" applyFont="1" applyFill="1" applyBorder="1" applyAlignment="1" applyProtection="1">
      <alignment vertical="center"/>
    </xf>
    <xf numFmtId="38" fontId="35" fillId="0" borderId="92" xfId="54" applyFont="1" applyFill="1" applyBorder="1" applyAlignment="1" applyProtection="1">
      <alignment horizontal="right" vertical="center"/>
    </xf>
    <xf numFmtId="0" fontId="0" fillId="0" borderId="38" xfId="0" applyFont="1" applyBorder="1" applyProtection="1">
      <alignment vertical="center"/>
    </xf>
    <xf numFmtId="0" fontId="54" fillId="0" borderId="54" xfId="0" applyFont="1" applyBorder="1" applyAlignment="1" applyProtection="1">
      <alignment horizontal="right" vertical="center" shrinkToFit="1"/>
    </xf>
    <xf numFmtId="0" fontId="54" fillId="0" borderId="50" xfId="0" applyFont="1" applyBorder="1" applyAlignment="1" applyProtection="1">
      <alignment horizontal="right" vertical="center" shrinkToFit="1"/>
    </xf>
    <xf numFmtId="176" fontId="35" fillId="0" borderId="0" xfId="0" applyNumberFormat="1" applyFont="1" applyFill="1" applyBorder="1" applyAlignment="1" applyProtection="1">
      <alignment vertical="center"/>
    </xf>
    <xf numFmtId="0" fontId="36" fillId="31" borderId="76" xfId="0" applyFont="1" applyFill="1" applyBorder="1" applyAlignment="1" applyProtection="1">
      <alignment horizontal="center" vertical="center" wrapText="1"/>
    </xf>
    <xf numFmtId="38" fontId="35" fillId="26" borderId="12" xfId="54" applyFont="1" applyFill="1" applyBorder="1" applyAlignment="1" applyProtection="1">
      <alignment vertical="center"/>
      <protection locked="0"/>
    </xf>
    <xf numFmtId="38" fontId="35" fillId="28" borderId="24" xfId="54" applyFont="1" applyFill="1" applyBorder="1" applyProtection="1">
      <alignment vertical="center"/>
    </xf>
    <xf numFmtId="38" fontId="35" fillId="26" borderId="24" xfId="54" applyFont="1" applyFill="1" applyBorder="1" applyAlignment="1" applyProtection="1">
      <alignment vertical="center"/>
      <protection locked="0"/>
    </xf>
    <xf numFmtId="38" fontId="35" fillId="0" borderId="41" xfId="54" applyFont="1" applyFill="1" applyBorder="1" applyAlignment="1" applyProtection="1">
      <alignment vertical="center"/>
    </xf>
    <xf numFmtId="38" fontId="35" fillId="0" borderId="81" xfId="54" applyFont="1" applyFill="1" applyBorder="1" applyAlignment="1" applyProtection="1">
      <alignment horizontal="right" vertical="center"/>
    </xf>
    <xf numFmtId="0" fontId="54" fillId="0" borderId="0" xfId="0" applyFont="1" applyFill="1" applyBorder="1" applyAlignment="1" applyProtection="1">
      <alignment vertical="center" wrapText="1" shrinkToFit="1"/>
    </xf>
    <xf numFmtId="0" fontId="0" fillId="0" borderId="41" xfId="0" applyFont="1" applyBorder="1" applyProtection="1">
      <alignment vertical="center"/>
    </xf>
    <xf numFmtId="2" fontId="40" fillId="0" borderId="45" xfId="0" applyNumberFormat="1" applyFont="1" applyBorder="1" applyAlignment="1" applyProtection="1">
      <alignment horizontal="center" vertical="center" shrinkToFit="1"/>
    </xf>
    <xf numFmtId="0" fontId="54" fillId="0" borderId="41" xfId="0" applyFont="1" applyBorder="1" applyAlignment="1" applyProtection="1">
      <alignment vertical="center" shrinkToFit="1"/>
    </xf>
    <xf numFmtId="2" fontId="40" fillId="0" borderId="46" xfId="0" applyNumberFormat="1" applyFont="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28" fillId="0" borderId="0" xfId="53" applyFill="1" applyBorder="1" applyAlignment="1" applyProtection="1">
      <alignment horizontal="left" vertical="center" wrapText="1"/>
    </xf>
    <xf numFmtId="0" fontId="54" fillId="0" borderId="25" xfId="0" applyFont="1" applyBorder="1" applyAlignment="1" applyProtection="1">
      <alignment vertical="center" shrinkToFit="1"/>
    </xf>
    <xf numFmtId="2" fontId="54" fillId="0" borderId="41" xfId="0" applyNumberFormat="1" applyFont="1" applyBorder="1" applyAlignment="1" applyProtection="1">
      <alignment vertical="center" shrinkToFit="1"/>
    </xf>
    <xf numFmtId="2" fontId="40" fillId="0" borderId="108" xfId="0" applyNumberFormat="1" applyFont="1" applyBorder="1" applyAlignment="1" applyProtection="1">
      <alignment horizontal="center" vertical="center" shrinkToFit="1"/>
    </xf>
    <xf numFmtId="0" fontId="54" fillId="0" borderId="0" xfId="0" applyFont="1" applyFill="1" applyBorder="1" applyAlignment="1" applyProtection="1">
      <alignment horizontal="center" vertical="center" textRotation="255" shrinkToFit="1"/>
    </xf>
    <xf numFmtId="0" fontId="25" fillId="0" borderId="0" xfId="0" applyFont="1" applyFill="1" applyAlignment="1" applyProtection="1">
      <alignment horizontal="right" vertical="center"/>
    </xf>
    <xf numFmtId="0" fontId="41" fillId="0" borderId="109" xfId="0" applyFont="1" applyFill="1" applyBorder="1" applyProtection="1">
      <alignment vertical="center"/>
    </xf>
    <xf numFmtId="0" fontId="41" fillId="0" borderId="0" xfId="0" applyFont="1" applyFill="1" applyBorder="1" applyProtection="1">
      <alignment vertical="center"/>
    </xf>
    <xf numFmtId="0" fontId="22" fillId="0" borderId="20" xfId="0" applyFont="1" applyFill="1" applyBorder="1" applyAlignment="1" applyProtection="1">
      <alignment horizontal="center" vertical="center"/>
    </xf>
    <xf numFmtId="38" fontId="35" fillId="26" borderId="29" xfId="54" applyFont="1" applyFill="1" applyBorder="1" applyAlignment="1" applyProtection="1">
      <alignment vertical="center"/>
      <protection locked="0"/>
    </xf>
    <xf numFmtId="0" fontId="54" fillId="0" borderId="0" xfId="0" applyFont="1" applyBorder="1" applyAlignment="1" applyProtection="1">
      <alignment vertical="center" shrinkToFit="1"/>
    </xf>
    <xf numFmtId="0" fontId="54" fillId="0" borderId="0" xfId="0" applyFont="1" applyAlignment="1" applyProtection="1">
      <alignment vertical="center" shrinkToFit="1"/>
    </xf>
    <xf numFmtId="0" fontId="54" fillId="0" borderId="20" xfId="0" applyFont="1" applyBorder="1" applyAlignment="1" applyProtection="1">
      <alignment vertical="center" shrinkToFit="1"/>
    </xf>
    <xf numFmtId="0" fontId="38" fillId="0" borderId="13" xfId="0" applyFont="1" applyFill="1" applyBorder="1" applyAlignment="1" applyProtection="1">
      <alignment horizontal="center" vertical="center"/>
      <protection locked="0"/>
    </xf>
    <xf numFmtId="0" fontId="40" fillId="28" borderId="128" xfId="0" applyFont="1" applyFill="1" applyBorder="1" applyProtection="1">
      <alignment vertical="center"/>
    </xf>
    <xf numFmtId="0" fontId="40" fillId="28" borderId="98" xfId="0" applyFont="1" applyFill="1" applyBorder="1" applyProtection="1">
      <alignment vertical="center"/>
    </xf>
    <xf numFmtId="0" fontId="40" fillId="28" borderId="96" xfId="0" applyFont="1" applyFill="1" applyBorder="1" applyProtection="1">
      <alignment vertical="center"/>
    </xf>
    <xf numFmtId="0" fontId="55" fillId="28" borderId="87" xfId="0" applyFont="1" applyFill="1" applyBorder="1" applyProtection="1">
      <alignment vertical="center"/>
    </xf>
    <xf numFmtId="0" fontId="54" fillId="0" borderId="42" xfId="0" applyFont="1" applyBorder="1" applyAlignment="1" applyProtection="1">
      <alignment vertical="center" shrinkToFit="1"/>
    </xf>
    <xf numFmtId="0" fontId="54" fillId="0" borderId="79" xfId="0" applyFont="1" applyBorder="1" applyAlignment="1" applyProtection="1">
      <alignment vertical="center" shrinkToFit="1"/>
    </xf>
    <xf numFmtId="0" fontId="54" fillId="0" borderId="30" xfId="0" applyFont="1" applyBorder="1" applyAlignment="1" applyProtection="1">
      <alignment vertical="center" shrinkToFit="1"/>
    </xf>
    <xf numFmtId="38" fontId="35" fillId="26" borderId="17" xfId="54" applyFont="1" applyFill="1" applyBorder="1" applyAlignment="1" applyProtection="1">
      <alignment horizontal="right" vertical="center"/>
      <protection locked="0"/>
    </xf>
    <xf numFmtId="0" fontId="31" fillId="0" borderId="0" xfId="0" applyFont="1" applyBorder="1" applyProtection="1">
      <alignment vertical="center"/>
    </xf>
    <xf numFmtId="0" fontId="31" fillId="0" borderId="86" xfId="0" applyFont="1" applyBorder="1" applyProtection="1">
      <alignment vertical="center"/>
    </xf>
    <xf numFmtId="179" fontId="35" fillId="0" borderId="0" xfId="0" applyNumberFormat="1" applyFont="1" applyProtection="1">
      <alignment vertical="center"/>
    </xf>
    <xf numFmtId="0" fontId="0" fillId="0" borderId="86" xfId="0" applyFont="1" applyBorder="1" applyAlignment="1" applyProtection="1">
      <alignment horizontal="center" vertical="center"/>
    </xf>
    <xf numFmtId="0" fontId="25" fillId="0" borderId="0" xfId="0" applyFont="1" applyFill="1" applyAlignment="1" applyProtection="1">
      <alignment vertical="center"/>
    </xf>
    <xf numFmtId="38" fontId="35" fillId="26" borderId="53" xfId="54" applyFont="1" applyFill="1" applyBorder="1" applyAlignment="1" applyProtection="1">
      <alignment horizontal="right" vertical="center"/>
      <protection locked="0"/>
    </xf>
    <xf numFmtId="0" fontId="39" fillId="32" borderId="70" xfId="0" applyFont="1" applyFill="1" applyBorder="1" applyAlignment="1" applyProtection="1">
      <alignment horizontal="center" vertical="center"/>
    </xf>
    <xf numFmtId="0" fontId="39" fillId="32" borderId="117" xfId="0" applyFont="1" applyFill="1" applyBorder="1" applyAlignment="1" applyProtection="1">
      <alignment horizontal="center" vertical="center"/>
    </xf>
    <xf numFmtId="0" fontId="39" fillId="32" borderId="118" xfId="0" applyFont="1" applyFill="1" applyBorder="1" applyAlignment="1" applyProtection="1">
      <alignment horizontal="center" vertical="center"/>
    </xf>
    <xf numFmtId="176" fontId="54" fillId="0" borderId="0" xfId="0" applyNumberFormat="1" applyFont="1" applyFill="1" applyBorder="1" applyAlignment="1" applyProtection="1">
      <alignment vertical="center"/>
    </xf>
    <xf numFmtId="0" fontId="0" fillId="0" borderId="71" xfId="0" applyFont="1" applyFill="1" applyBorder="1" applyProtection="1">
      <alignment vertical="center"/>
    </xf>
    <xf numFmtId="0" fontId="56" fillId="0" borderId="0" xfId="0" applyFont="1" applyFill="1" applyProtection="1">
      <alignment vertical="center"/>
    </xf>
    <xf numFmtId="0" fontId="12" fillId="0" borderId="57" xfId="0" applyFont="1" applyBorder="1" applyAlignment="1" applyProtection="1">
      <alignment vertical="center" textRotation="255"/>
    </xf>
    <xf numFmtId="0" fontId="12" fillId="0" borderId="57" xfId="0" applyFont="1" applyBorder="1" applyAlignment="1" applyProtection="1">
      <alignment horizontal="center" vertical="center" textRotation="255"/>
    </xf>
    <xf numFmtId="0" fontId="50" fillId="0" borderId="0" xfId="0" applyFont="1" applyFill="1" applyBorder="1" applyAlignment="1" applyProtection="1">
      <alignment vertical="center"/>
    </xf>
    <xf numFmtId="0" fontId="40" fillId="0" borderId="0" xfId="0" applyFont="1" applyBorder="1" applyAlignment="1" applyProtection="1">
      <alignment horizontal="center" vertical="center" textRotation="255" shrinkToFit="1"/>
    </xf>
    <xf numFmtId="0" fontId="52" fillId="0" borderId="0" xfId="0" applyFont="1" applyFill="1" applyBorder="1" applyAlignment="1" applyProtection="1">
      <alignment horizontal="left" vertical="top" wrapText="1"/>
    </xf>
    <xf numFmtId="0" fontId="36" fillId="31" borderId="129" xfId="0" applyFont="1" applyFill="1" applyBorder="1" applyAlignment="1" applyProtection="1">
      <alignment horizontal="center" vertical="center" wrapText="1"/>
    </xf>
    <xf numFmtId="176" fontId="42" fillId="29" borderId="15" xfId="0" applyNumberFormat="1" applyFont="1" applyFill="1" applyBorder="1" applyAlignment="1" applyProtection="1">
      <alignment horizontal="center" vertical="center"/>
      <protection locked="0"/>
    </xf>
    <xf numFmtId="0" fontId="35" fillId="0" borderId="89"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xf numFmtId="0" fontId="35" fillId="26" borderId="116" xfId="0" applyFont="1" applyFill="1" applyBorder="1" applyAlignment="1" applyProtection="1">
      <alignment horizontal="left" vertical="center" shrinkToFit="1"/>
      <protection locked="0"/>
    </xf>
    <xf numFmtId="0" fontId="57"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47" fillId="0" borderId="0" xfId="0" applyFont="1" applyAlignment="1" applyProtection="1">
      <alignment horizontal="center" vertical="center"/>
    </xf>
    <xf numFmtId="0" fontId="41" fillId="0" borderId="130" xfId="0" applyFont="1" applyBorder="1" applyAlignment="1" applyProtection="1">
      <alignment horizontal="left" vertical="center"/>
    </xf>
    <xf numFmtId="0" fontId="41" fillId="0" borderId="131" xfId="0" applyFont="1" applyBorder="1" applyAlignment="1" applyProtection="1">
      <alignment horizontal="left" vertical="center"/>
    </xf>
    <xf numFmtId="0" fontId="41" fillId="0" borderId="132" xfId="0" applyFont="1" applyBorder="1" applyAlignment="1" applyProtection="1">
      <alignment horizontal="left" vertical="center"/>
    </xf>
    <xf numFmtId="0" fontId="41" fillId="0" borderId="131" xfId="0" applyFont="1" applyBorder="1" applyAlignment="1" applyProtection="1">
      <alignment horizontal="left" vertical="center" wrapText="1"/>
    </xf>
    <xf numFmtId="0" fontId="41" fillId="0" borderId="132" xfId="0" applyFont="1" applyBorder="1" applyAlignment="1" applyProtection="1">
      <alignment horizontal="left" vertical="center" wrapText="1"/>
    </xf>
    <xf numFmtId="0" fontId="45" fillId="0" borderId="0" xfId="0" applyFont="1" applyProtection="1">
      <alignment vertical="center"/>
    </xf>
    <xf numFmtId="0" fontId="35" fillId="28" borderId="130" xfId="0" applyFont="1" applyFill="1" applyBorder="1" applyAlignment="1" applyProtection="1">
      <alignment vertical="center"/>
    </xf>
    <xf numFmtId="0" fontId="35" fillId="28" borderId="132" xfId="0" applyFont="1" applyFill="1" applyBorder="1" applyAlignment="1" applyProtection="1">
      <alignment vertical="center" wrapText="1"/>
    </xf>
    <xf numFmtId="0" fontId="35" fillId="0" borderId="29" xfId="0" applyFont="1" applyFill="1" applyBorder="1" applyProtection="1">
      <alignment vertical="center"/>
    </xf>
    <xf numFmtId="0" fontId="35" fillId="28" borderId="79" xfId="0" applyFont="1" applyFill="1" applyBorder="1" applyAlignment="1" applyProtection="1">
      <alignment vertical="center"/>
    </xf>
    <xf numFmtId="0" fontId="35" fillId="28" borderId="30" xfId="0" applyFont="1" applyFill="1" applyBorder="1" applyAlignment="1" applyProtection="1">
      <alignment vertical="center"/>
    </xf>
    <xf numFmtId="0" fontId="31" fillId="0" borderId="112" xfId="0" applyFont="1" applyBorder="1" applyProtection="1">
      <alignment vertical="center"/>
    </xf>
    <xf numFmtId="0" fontId="35" fillId="0" borderId="113" xfId="0" applyFont="1" applyFill="1" applyBorder="1" applyProtection="1">
      <alignment vertical="center"/>
    </xf>
    <xf numFmtId="0" fontId="41" fillId="0" borderId="133" xfId="0" applyFont="1" applyBorder="1" applyProtection="1">
      <alignment vertical="center"/>
    </xf>
    <xf numFmtId="0" fontId="35" fillId="0" borderId="0" xfId="0" applyFont="1" applyAlignment="1" applyProtection="1">
      <alignment horizontal="center" vertical="center"/>
    </xf>
    <xf numFmtId="0" fontId="40" fillId="30" borderId="115" xfId="0" applyFont="1" applyFill="1" applyBorder="1" applyAlignment="1" applyProtection="1">
      <alignment horizontal="left" vertical="center" wrapText="1"/>
      <protection locked="0"/>
    </xf>
    <xf numFmtId="0" fontId="40" fillId="30" borderId="113" xfId="0" applyFont="1" applyFill="1" applyBorder="1" applyAlignment="1" applyProtection="1">
      <alignment horizontal="left" vertical="center" wrapText="1"/>
      <protection locked="0"/>
    </xf>
    <xf numFmtId="0" fontId="23" fillId="32" borderId="119" xfId="0" applyFont="1" applyFill="1" applyBorder="1" applyAlignment="1" applyProtection="1">
      <alignment horizontal="center" vertical="center"/>
    </xf>
    <xf numFmtId="0" fontId="40" fillId="28" borderId="134" xfId="0" applyFont="1" applyFill="1" applyBorder="1" applyProtection="1">
      <alignment vertical="center"/>
    </xf>
    <xf numFmtId="0" fontId="40" fillId="28" borderId="102" xfId="0" applyFont="1" applyFill="1" applyBorder="1" applyProtection="1">
      <alignment vertical="center"/>
    </xf>
    <xf numFmtId="0" fontId="40" fillId="0" borderId="96" xfId="0" applyFont="1" applyFill="1" applyBorder="1" applyAlignment="1" applyProtection="1">
      <alignment horizontal="left" vertical="center"/>
    </xf>
    <xf numFmtId="0" fontId="23" fillId="32" borderId="117" xfId="0" applyFont="1" applyFill="1" applyBorder="1" applyAlignment="1" applyProtection="1">
      <alignment horizontal="center" vertical="center"/>
    </xf>
    <xf numFmtId="0" fontId="23" fillId="32" borderId="70" xfId="0" applyFont="1" applyFill="1" applyBorder="1" applyAlignment="1" applyProtection="1">
      <alignment horizontal="center" vertical="center"/>
    </xf>
    <xf numFmtId="0" fontId="40" fillId="28" borderId="113" xfId="0" applyFont="1" applyFill="1" applyBorder="1" applyProtection="1">
      <alignment vertical="center"/>
    </xf>
    <xf numFmtId="0" fontId="35" fillId="0" borderId="112" xfId="0" applyFont="1" applyFill="1" applyBorder="1" applyAlignment="1" applyProtection="1">
      <alignment vertical="center" shrinkToFit="1"/>
    </xf>
    <xf numFmtId="176" fontId="31" fillId="0" borderId="86" xfId="0" applyNumberFormat="1" applyFont="1" applyFill="1" applyBorder="1" applyProtection="1">
      <alignment vertical="center"/>
    </xf>
    <xf numFmtId="0" fontId="38" fillId="28" borderId="135" xfId="0" applyFont="1" applyFill="1" applyBorder="1" applyAlignment="1" applyProtection="1">
      <alignment horizontal="left" vertical="center" wrapText="1"/>
    </xf>
    <xf numFmtId="0" fontId="38" fillId="28" borderId="96" xfId="0" applyFont="1" applyFill="1" applyBorder="1" applyAlignment="1" applyProtection="1">
      <alignment vertical="center" wrapText="1"/>
    </xf>
    <xf numFmtId="0" fontId="38" fillId="28" borderId="101" xfId="0" applyFont="1" applyFill="1" applyBorder="1" applyAlignment="1" applyProtection="1">
      <alignment vertical="center" wrapText="1"/>
    </xf>
    <xf numFmtId="0" fontId="38" fillId="28" borderId="98" xfId="0" applyFont="1" applyFill="1" applyBorder="1" applyAlignment="1" applyProtection="1">
      <alignment horizontal="left" vertical="center" wrapText="1"/>
    </xf>
    <xf numFmtId="0" fontId="38" fillId="28" borderId="102" xfId="0" applyFont="1" applyFill="1" applyBorder="1" applyAlignment="1" applyProtection="1">
      <alignment vertical="center" wrapText="1"/>
    </xf>
    <xf numFmtId="0" fontId="38" fillId="28" borderId="100" xfId="0" applyFont="1" applyFill="1" applyBorder="1" applyAlignment="1" applyProtection="1">
      <alignment horizontal="left" vertical="center" wrapText="1"/>
    </xf>
    <xf numFmtId="0" fontId="38" fillId="28" borderId="96" xfId="0" applyFont="1" applyFill="1" applyBorder="1" applyAlignment="1" applyProtection="1">
      <alignment horizontal="left" vertical="center" wrapText="1"/>
    </xf>
    <xf numFmtId="0" fontId="38" fillId="28" borderId="102" xfId="0" applyFont="1" applyFill="1" applyBorder="1" applyAlignment="1" applyProtection="1">
      <alignment horizontal="left" vertical="center" wrapText="1"/>
    </xf>
    <xf numFmtId="0" fontId="38" fillId="28" borderId="86" xfId="0" applyFont="1" applyFill="1" applyBorder="1" applyAlignment="1" applyProtection="1">
      <alignment vertical="center" wrapText="1"/>
    </xf>
    <xf numFmtId="0" fontId="38" fillId="28" borderId="100" xfId="0" applyFont="1" applyFill="1" applyBorder="1" applyAlignment="1" applyProtection="1">
      <alignment vertical="center" wrapText="1"/>
    </xf>
    <xf numFmtId="0" fontId="38" fillId="28" borderId="113" xfId="0" applyFont="1" applyFill="1" applyBorder="1" applyAlignment="1" applyProtection="1">
      <alignment vertical="center" wrapText="1"/>
    </xf>
    <xf numFmtId="0" fontId="35" fillId="0" borderId="29" xfId="0" applyFont="1" applyFill="1" applyBorder="1" applyAlignment="1" applyProtection="1">
      <alignment horizontal="left" vertical="center" wrapText="1"/>
      <protection locked="0"/>
    </xf>
    <xf numFmtId="180" fontId="38" fillId="0" borderId="0" xfId="0" applyNumberFormat="1" applyFont="1" applyFill="1" applyBorder="1" applyAlignment="1" applyProtection="1">
      <alignment horizontal="center" vertical="center"/>
    </xf>
    <xf numFmtId="0" fontId="11" fillId="0" borderId="112" xfId="0" applyFont="1" applyFill="1" applyBorder="1" applyAlignment="1" applyProtection="1">
      <alignment vertical="center"/>
    </xf>
    <xf numFmtId="0" fontId="43" fillId="0" borderId="86" xfId="0" applyFont="1" applyFill="1" applyBorder="1" applyAlignment="1" applyProtection="1">
      <alignment vertical="center" wrapText="1"/>
    </xf>
    <xf numFmtId="0" fontId="43" fillId="0" borderId="86" xfId="0" applyFont="1" applyBorder="1" applyAlignment="1" applyProtection="1">
      <alignment vertical="center" shrinkToFit="1"/>
    </xf>
    <xf numFmtId="0" fontId="47" fillId="0" borderId="86" xfId="0" applyFont="1" applyBorder="1" applyAlignment="1" applyProtection="1">
      <alignment horizontal="center" vertical="center"/>
    </xf>
    <xf numFmtId="0" fontId="11" fillId="0" borderId="113" xfId="0" applyFont="1" applyFill="1" applyBorder="1" applyProtection="1">
      <alignment vertical="center"/>
    </xf>
    <xf numFmtId="0" fontId="53" fillId="32" borderId="14" xfId="0" applyFont="1" applyFill="1" applyBorder="1" applyAlignment="1" applyProtection="1">
      <alignment horizontal="center" vertical="center"/>
    </xf>
    <xf numFmtId="0" fontId="12"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0" xfId="0" applyFont="1" applyAlignment="1" applyProtection="1">
      <alignment horizontal="center" vertical="top" textRotation="255"/>
    </xf>
    <xf numFmtId="0" fontId="12" fillId="0" borderId="57" xfId="0" applyFont="1" applyBorder="1" applyAlignment="1" applyProtection="1">
      <alignment horizontal="center" textRotation="255"/>
    </xf>
    <xf numFmtId="0" fontId="12" fillId="0" borderId="57" xfId="0" applyFont="1" applyBorder="1" applyAlignment="1" applyProtection="1">
      <alignment horizontal="center" vertical="top" textRotation="255"/>
    </xf>
    <xf numFmtId="176" fontId="31" fillId="0" borderId="0" xfId="0" applyNumberFormat="1" applyFont="1" applyFill="1" applyProtection="1">
      <alignment vertical="center"/>
    </xf>
    <xf numFmtId="0" fontId="35" fillId="0" borderId="54" xfId="0" applyFont="1" applyFill="1" applyBorder="1" applyAlignment="1" applyProtection="1">
      <alignment vertical="center"/>
    </xf>
    <xf numFmtId="0" fontId="23" fillId="33" borderId="46" xfId="0" applyFont="1" applyFill="1" applyBorder="1" applyAlignment="1" applyProtection="1">
      <alignment horizontal="left" vertical="center"/>
    </xf>
    <xf numFmtId="0" fontId="23" fillId="33" borderId="56" xfId="0" applyFont="1" applyFill="1" applyBorder="1" applyAlignment="1" applyProtection="1">
      <alignment horizontal="left" vertical="center" wrapText="1"/>
    </xf>
    <xf numFmtId="0" fontId="23" fillId="33" borderId="57" xfId="0" applyFont="1" applyFill="1" applyBorder="1" applyAlignment="1" applyProtection="1">
      <alignment horizontal="left" vertical="center" wrapText="1"/>
    </xf>
    <xf numFmtId="0" fontId="23" fillId="33" borderId="58" xfId="0" applyFont="1" applyFill="1" applyBorder="1" applyAlignment="1" applyProtection="1">
      <alignment horizontal="left" vertical="center" wrapText="1"/>
    </xf>
    <xf numFmtId="0" fontId="23" fillId="33" borderId="45" xfId="0" applyFont="1" applyFill="1" applyBorder="1" applyAlignment="1" applyProtection="1">
      <alignment horizontal="left" vertical="center" wrapText="1"/>
    </xf>
    <xf numFmtId="0" fontId="23" fillId="33" borderId="69" xfId="0" applyFont="1" applyFill="1" applyBorder="1" applyAlignment="1" applyProtection="1">
      <alignment horizontal="left" vertical="center" wrapText="1"/>
    </xf>
    <xf numFmtId="0" fontId="23" fillId="33" borderId="0" xfId="0" applyFont="1" applyFill="1" applyBorder="1" applyAlignment="1" applyProtection="1">
      <alignment horizontal="left" vertical="center" wrapText="1"/>
    </xf>
    <xf numFmtId="0" fontId="23" fillId="33" borderId="71" xfId="0" applyFont="1" applyFill="1" applyBorder="1" applyAlignment="1" applyProtection="1">
      <alignment horizontal="left" vertical="center" wrapText="1"/>
    </xf>
    <xf numFmtId="0" fontId="23" fillId="33" borderId="46" xfId="0" applyFont="1" applyFill="1" applyBorder="1" applyAlignment="1" applyProtection="1">
      <alignment horizontal="left" vertical="center" wrapText="1"/>
    </xf>
    <xf numFmtId="0" fontId="23" fillId="33" borderId="0" xfId="0" applyFont="1" applyFill="1" applyAlignment="1" applyProtection="1">
      <alignment horizontal="left" vertical="center" wrapText="1"/>
    </xf>
    <xf numFmtId="0" fontId="23" fillId="33" borderId="0" xfId="0" applyFont="1" applyFill="1" applyBorder="1" applyProtection="1">
      <alignment vertical="center"/>
    </xf>
    <xf numFmtId="181" fontId="40" fillId="0" borderId="0" xfId="0" applyNumberFormat="1" applyFont="1" applyFill="1" applyBorder="1" applyAlignment="1" applyProtection="1">
      <alignment vertical="center" wrapText="1"/>
    </xf>
    <xf numFmtId="0" fontId="59" fillId="0" borderId="0" xfId="0" applyFont="1" applyFill="1" applyProtection="1">
      <alignment vertical="center"/>
    </xf>
    <xf numFmtId="0" fontId="60" fillId="0" borderId="0" xfId="0" applyFont="1" applyFill="1" applyProtection="1">
      <alignment vertical="center"/>
    </xf>
    <xf numFmtId="0" fontId="59" fillId="0" borderId="0" xfId="0" applyFont="1" applyFill="1" applyAlignment="1" applyProtection="1">
      <alignment vertical="center"/>
    </xf>
    <xf numFmtId="181" fontId="38" fillId="0" borderId="0" xfId="0" applyNumberFormat="1" applyFont="1" applyFill="1" applyBorder="1" applyAlignment="1" applyProtection="1">
      <alignment vertical="center" wrapText="1"/>
    </xf>
    <xf numFmtId="0" fontId="23" fillId="33" borderId="108" xfId="0" applyFont="1" applyFill="1" applyBorder="1" applyAlignment="1" applyProtection="1">
      <alignment horizontal="left" vertical="center"/>
    </xf>
    <xf numFmtId="0" fontId="23" fillId="33" borderId="112" xfId="0" applyFont="1" applyFill="1" applyBorder="1" applyAlignment="1" applyProtection="1">
      <alignment horizontal="left" vertical="center" wrapText="1"/>
    </xf>
    <xf numFmtId="0" fontId="23" fillId="33" borderId="86" xfId="0" applyFont="1" applyFill="1" applyBorder="1" applyAlignment="1" applyProtection="1">
      <alignment horizontal="left" vertical="center" wrapText="1"/>
    </xf>
    <xf numFmtId="0" fontId="23" fillId="33" borderId="113" xfId="0" applyFont="1" applyFill="1" applyBorder="1" applyAlignment="1" applyProtection="1">
      <alignment horizontal="left" vertical="center" wrapText="1"/>
    </xf>
    <xf numFmtId="0" fontId="23" fillId="33" borderId="108" xfId="0" applyFont="1" applyFill="1" applyBorder="1" applyAlignment="1" applyProtection="1">
      <alignment horizontal="left" vertical="center" wrapText="1"/>
    </xf>
    <xf numFmtId="0" fontId="61" fillId="33" borderId="0" xfId="0" applyFont="1" applyFill="1" applyBorder="1" applyProtection="1">
      <alignment vertical="center"/>
    </xf>
    <xf numFmtId="0" fontId="23" fillId="0" borderId="0" xfId="0" applyFont="1" applyFill="1" applyAlignment="1" applyProtection="1">
      <alignment vertical="center"/>
    </xf>
    <xf numFmtId="0" fontId="12" fillId="0" borderId="0" xfId="0" applyFont="1" applyFill="1" applyBorder="1" applyAlignment="1" applyProtection="1">
      <alignment horizontal="left" vertical="center" wrapText="1"/>
    </xf>
    <xf numFmtId="0" fontId="62" fillId="0" borderId="0" xfId="0" applyFont="1" applyProtection="1">
      <alignment vertical="center"/>
    </xf>
    <xf numFmtId="0" fontId="63" fillId="0" borderId="0" xfId="0" applyFont="1" applyProtection="1">
      <alignment vertical="center"/>
    </xf>
    <xf numFmtId="0" fontId="64" fillId="0" borderId="0" xfId="0" applyFont="1" applyProtection="1">
      <alignment vertical="center"/>
    </xf>
    <xf numFmtId="0" fontId="22" fillId="0" borderId="14" xfId="0" applyFont="1" applyFill="1" applyBorder="1" applyAlignment="1" applyProtection="1">
      <alignment horizontal="center" vertical="center"/>
    </xf>
    <xf numFmtId="0" fontId="38" fillId="28" borderId="11" xfId="0" applyFont="1" applyFill="1" applyBorder="1" applyAlignment="1" applyProtection="1">
      <alignment horizontal="center" vertical="center" wrapText="1"/>
    </xf>
    <xf numFmtId="0" fontId="38" fillId="28" borderId="13" xfId="0" applyFont="1" applyFill="1" applyBorder="1" applyAlignment="1" applyProtection="1">
      <alignment horizontal="center" vertical="center" wrapText="1"/>
    </xf>
    <xf numFmtId="0" fontId="38" fillId="28" borderId="12" xfId="0" applyFont="1" applyFill="1" applyBorder="1" applyAlignment="1" applyProtection="1">
      <alignment horizontal="center" vertical="center" wrapText="1"/>
    </xf>
    <xf numFmtId="0" fontId="35" fillId="0" borderId="11" xfId="0" applyNumberFormat="1" applyFont="1" applyFill="1" applyBorder="1" applyAlignment="1" applyProtection="1">
      <alignment horizontal="center" vertical="center"/>
    </xf>
    <xf numFmtId="182" fontId="35" fillId="0" borderId="14" xfId="0" applyNumberFormat="1" applyFont="1" applyFill="1" applyBorder="1" applyAlignment="1" applyProtection="1">
      <alignment horizontal="center" vertical="center"/>
    </xf>
    <xf numFmtId="182" fontId="38" fillId="0" borderId="14" xfId="0" applyNumberFormat="1"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5" fillId="0" borderId="56" xfId="0" applyFont="1" applyBorder="1" applyAlignment="1" applyProtection="1">
      <alignment horizontal="center" vertical="center"/>
    </xf>
    <xf numFmtId="0" fontId="40" fillId="25" borderId="127" xfId="0" applyFont="1" applyFill="1" applyBorder="1" applyProtection="1">
      <alignment vertical="center"/>
    </xf>
    <xf numFmtId="0" fontId="40" fillId="29" borderId="19" xfId="0" applyFont="1" applyFill="1" applyBorder="1" applyProtection="1">
      <alignment vertical="center"/>
    </xf>
    <xf numFmtId="0" fontId="40" fillId="31" borderId="58" xfId="0" applyFont="1" applyFill="1" applyBorder="1" applyAlignment="1" applyProtection="1">
      <alignment horizontal="left" vertical="center" wrapText="1"/>
    </xf>
    <xf numFmtId="0" fontId="35" fillId="0" borderId="0" xfId="0" applyFont="1" applyAlignment="1" applyProtection="1">
      <alignment horizontal="left" vertical="center" wrapText="1"/>
    </xf>
    <xf numFmtId="0" fontId="40" fillId="28" borderId="38" xfId="0" applyFont="1" applyFill="1" applyBorder="1" applyAlignment="1" applyProtection="1">
      <alignment horizontal="center" vertical="center"/>
    </xf>
    <xf numFmtId="0" fontId="40" fillId="28" borderId="54" xfId="0" applyFont="1" applyFill="1" applyBorder="1" applyAlignment="1" applyProtection="1">
      <alignment horizontal="center" vertical="center"/>
    </xf>
    <xf numFmtId="0" fontId="35" fillId="28" borderId="15"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12" fillId="0" borderId="0" xfId="0" applyFont="1" applyBorder="1" applyAlignment="1" applyProtection="1">
      <alignment horizontal="center" vertical="center"/>
    </xf>
    <xf numFmtId="0" fontId="22" fillId="0" borderId="10" xfId="0" applyFont="1" applyFill="1" applyBorder="1" applyAlignment="1" applyProtection="1">
      <alignment horizontal="center" vertical="center"/>
    </xf>
    <xf numFmtId="0" fontId="35" fillId="25" borderId="41" xfId="0" applyFont="1" applyFill="1" applyBorder="1" applyProtection="1">
      <alignment vertical="center"/>
    </xf>
    <xf numFmtId="0" fontId="35" fillId="29" borderId="24" xfId="0" applyFont="1" applyFill="1" applyBorder="1" applyProtection="1">
      <alignment vertical="center"/>
    </xf>
    <xf numFmtId="0" fontId="40" fillId="31" borderId="71" xfId="0" applyFont="1" applyFill="1" applyBorder="1" applyAlignment="1" applyProtection="1">
      <alignment horizontal="left" vertical="center" wrapText="1"/>
    </xf>
    <xf numFmtId="0" fontId="40" fillId="28" borderId="41" xfId="0" applyFont="1" applyFill="1" applyBorder="1" applyAlignment="1" applyProtection="1">
      <alignment horizontal="center" vertical="center"/>
    </xf>
    <xf numFmtId="0" fontId="40" fillId="28" borderId="0" xfId="0" applyFont="1" applyFill="1" applyBorder="1" applyAlignment="1" applyProtection="1">
      <alignment horizontal="center" vertical="center"/>
    </xf>
    <xf numFmtId="0" fontId="35" fillId="28" borderId="25"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12" fillId="0" borderId="0" xfId="0" applyFont="1" applyBorder="1" applyAlignment="1" applyProtection="1">
      <alignment vertical="center"/>
    </xf>
    <xf numFmtId="0" fontId="22" fillId="0" borderId="45" xfId="0" applyFont="1" applyFill="1" applyBorder="1" applyAlignment="1" applyProtection="1">
      <alignment vertical="center"/>
    </xf>
    <xf numFmtId="0" fontId="22" fillId="0" borderId="46" xfId="0" applyFont="1" applyFill="1" applyBorder="1" applyAlignment="1" applyProtection="1">
      <alignment vertical="center"/>
    </xf>
    <xf numFmtId="0" fontId="40" fillId="28" borderId="42" xfId="0" applyFont="1" applyFill="1" applyBorder="1" applyAlignment="1" applyProtection="1">
      <alignment horizontal="center" vertical="center"/>
    </xf>
    <xf numFmtId="0" fontId="40" fillId="28" borderId="79" xfId="0" applyFont="1" applyFill="1" applyBorder="1" applyAlignment="1" applyProtection="1">
      <alignment horizontal="center" vertical="center"/>
    </xf>
    <xf numFmtId="0" fontId="35" fillId="28" borderId="3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40" fillId="28" borderId="38" xfId="0" applyFont="1" applyFill="1" applyBorder="1" applyAlignment="1" applyProtection="1">
      <alignment horizontal="center" vertical="center" wrapText="1"/>
    </xf>
    <xf numFmtId="0" fontId="40" fillId="28" borderId="54" xfId="0" applyFont="1" applyFill="1" applyBorder="1" applyAlignment="1" applyProtection="1">
      <alignment horizontal="center" vertical="center" wrapText="1"/>
    </xf>
    <xf numFmtId="0" fontId="40" fillId="28" borderId="15" xfId="0" applyFont="1" applyFill="1" applyBorder="1" applyAlignment="1" applyProtection="1">
      <alignment horizontal="center" vertical="center" wrapText="1"/>
    </xf>
    <xf numFmtId="0" fontId="40" fillId="28" borderId="11" xfId="0" applyNumberFormat="1" applyFont="1" applyFill="1" applyBorder="1" applyAlignment="1" applyProtection="1">
      <alignment vertical="center" wrapText="1"/>
    </xf>
    <xf numFmtId="0" fontId="40" fillId="28" borderId="14" xfId="0" applyNumberFormat="1" applyFont="1" applyFill="1" applyBorder="1" applyAlignment="1" applyProtection="1">
      <alignment vertical="center" wrapText="1"/>
    </xf>
    <xf numFmtId="0" fontId="11" fillId="0" borderId="38" xfId="0" applyFont="1" applyBorder="1" applyAlignment="1" applyProtection="1">
      <alignment horizontal="center" vertical="center"/>
    </xf>
    <xf numFmtId="0" fontId="40" fillId="28" borderId="15" xfId="0" applyFont="1" applyFill="1" applyBorder="1" applyAlignment="1" applyProtection="1">
      <alignment horizontal="center" vertical="top"/>
    </xf>
    <xf numFmtId="0" fontId="40" fillId="28" borderId="11" xfId="0" applyFont="1" applyFill="1" applyBorder="1" applyAlignment="1" applyProtection="1">
      <alignment vertical="center"/>
    </xf>
    <xf numFmtId="0" fontId="40" fillId="28" borderId="13" xfId="0" applyFont="1" applyFill="1" applyBorder="1" applyAlignment="1" applyProtection="1">
      <alignment horizontal="center" vertical="center"/>
    </xf>
    <xf numFmtId="0" fontId="40" fillId="28" borderId="13" xfId="0" applyFont="1" applyFill="1" applyBorder="1" applyAlignment="1" applyProtection="1">
      <alignment vertical="center"/>
    </xf>
    <xf numFmtId="0" fontId="40" fillId="28" borderId="12" xfId="0" applyFont="1" applyFill="1" applyBorder="1" applyAlignment="1" applyProtection="1">
      <alignment horizontal="center" vertical="center"/>
    </xf>
    <xf numFmtId="0" fontId="11" fillId="0" borderId="42" xfId="0" applyFont="1" applyBorder="1" applyAlignment="1" applyProtection="1">
      <alignment horizontal="center" vertical="center"/>
    </xf>
    <xf numFmtId="0" fontId="40" fillId="28" borderId="30" xfId="0" applyFont="1" applyFill="1" applyBorder="1" applyAlignment="1" applyProtection="1">
      <alignment horizontal="center" vertical="top"/>
    </xf>
    <xf numFmtId="0" fontId="40" fillId="28" borderId="30" xfId="0" applyFont="1" applyFill="1" applyBorder="1" applyAlignment="1" applyProtection="1">
      <alignment horizontal="center" vertical="center"/>
    </xf>
    <xf numFmtId="0" fontId="22" fillId="0" borderId="108" xfId="0" applyFont="1" applyFill="1" applyBorder="1" applyAlignment="1" applyProtection="1">
      <alignment vertical="center"/>
    </xf>
    <xf numFmtId="0" fontId="35" fillId="0" borderId="136" xfId="0" applyFont="1" applyBorder="1" applyAlignment="1" applyProtection="1">
      <alignment horizontal="center" vertical="center"/>
    </xf>
    <xf numFmtId="0" fontId="35" fillId="0" borderId="30" xfId="0" applyFont="1" applyBorder="1" applyAlignment="1" applyProtection="1">
      <alignment horizontal="center" vertical="center"/>
    </xf>
    <xf numFmtId="0" fontId="11" fillId="0" borderId="0" xfId="0" applyFont="1" applyFill="1" applyBorder="1" applyAlignment="1" applyProtection="1">
      <alignment horizontal="right" vertical="center"/>
    </xf>
    <xf numFmtId="0" fontId="40" fillId="28" borderId="11" xfId="0" applyNumberFormat="1" applyFont="1" applyFill="1" applyBorder="1" applyAlignment="1" applyProtection="1">
      <alignment vertical="center" wrapText="1" shrinkToFit="1"/>
    </xf>
    <xf numFmtId="0" fontId="40" fillId="28" borderId="14" xfId="0" applyNumberFormat="1" applyFont="1" applyFill="1" applyBorder="1" applyAlignment="1" applyProtection="1">
      <alignment vertical="center" wrapText="1" shrinkToFit="1"/>
    </xf>
    <xf numFmtId="0" fontId="40" fillId="0" borderId="48" xfId="0" applyFont="1" applyBorder="1" applyAlignment="1" applyProtection="1">
      <alignment horizontal="center" vertical="center" wrapText="1"/>
    </xf>
    <xf numFmtId="0" fontId="40" fillId="0" borderId="49" xfId="0" applyFont="1" applyBorder="1" applyAlignment="1" applyProtection="1">
      <alignment horizontal="center" vertical="center" wrapText="1"/>
    </xf>
    <xf numFmtId="176" fontId="40" fillId="0" borderId="51" xfId="0" applyNumberFormat="1" applyFont="1" applyBorder="1" applyAlignment="1" applyProtection="1">
      <alignment vertical="center" shrinkToFit="1"/>
    </xf>
    <xf numFmtId="176" fontId="40" fillId="0" borderId="137" xfId="0" applyNumberFormat="1" applyFont="1" applyBorder="1" applyAlignment="1" applyProtection="1">
      <alignment vertical="center" shrinkToFit="1"/>
    </xf>
    <xf numFmtId="176" fontId="40" fillId="0" borderId="0" xfId="0" applyNumberFormat="1" applyFont="1" applyBorder="1" applyAlignment="1" applyProtection="1">
      <alignment vertical="center" shrinkToFit="1"/>
    </xf>
    <xf numFmtId="0" fontId="40" fillId="28" borderId="15" xfId="0" applyFont="1" applyFill="1" applyBorder="1" applyAlignment="1" applyProtection="1">
      <alignment horizontal="center" vertical="center"/>
    </xf>
    <xf numFmtId="0" fontId="40" fillId="28" borderId="38" xfId="0" applyNumberFormat="1" applyFont="1" applyFill="1" applyBorder="1" applyAlignment="1" applyProtection="1">
      <alignment vertical="center" wrapText="1" shrinkToFit="1"/>
    </xf>
    <xf numFmtId="0" fontId="40" fillId="28" borderId="10" xfId="0" applyNumberFormat="1" applyFont="1" applyFill="1" applyBorder="1" applyAlignment="1" applyProtection="1">
      <alignment vertical="center" wrapText="1" shrinkToFit="1"/>
    </xf>
    <xf numFmtId="0" fontId="0" fillId="0" borderId="0" xfId="0" applyFont="1" applyFill="1" applyBorder="1" applyAlignment="1" applyProtection="1">
      <alignment vertical="center"/>
    </xf>
    <xf numFmtId="0" fontId="40" fillId="0" borderId="0" xfId="0" applyFont="1" applyBorder="1" applyAlignment="1" applyProtection="1">
      <alignment horizontal="center" vertical="center" wrapText="1"/>
    </xf>
    <xf numFmtId="0" fontId="40" fillId="0" borderId="0" xfId="0" applyFont="1" applyBorder="1" applyProtection="1">
      <alignment vertical="center"/>
    </xf>
    <xf numFmtId="0" fontId="35" fillId="0" borderId="0" xfId="0" applyFont="1" applyAlignment="1" applyProtection="1">
      <alignment vertical="center"/>
    </xf>
    <xf numFmtId="0" fontId="40" fillId="25" borderId="18" xfId="0" applyFont="1" applyFill="1" applyBorder="1" applyProtection="1">
      <alignment vertical="center"/>
    </xf>
    <xf numFmtId="0" fontId="40" fillId="28" borderId="35" xfId="0" applyFont="1" applyFill="1" applyBorder="1" applyAlignment="1" applyProtection="1">
      <alignment horizontal="center" vertical="center" wrapText="1"/>
    </xf>
    <xf numFmtId="0" fontId="40" fillId="28" borderId="138" xfId="0" applyFont="1" applyFill="1" applyBorder="1" applyAlignment="1" applyProtection="1">
      <alignment horizontal="center" vertical="center" wrapText="1"/>
    </xf>
    <xf numFmtId="0" fontId="40" fillId="28" borderId="36" xfId="0" applyFont="1" applyFill="1" applyBorder="1" applyAlignment="1" applyProtection="1">
      <alignment horizontal="center" vertical="center" wrapText="1"/>
    </xf>
    <xf numFmtId="0" fontId="40" fillId="25" borderId="35" xfId="0" applyFont="1" applyFill="1" applyBorder="1" applyAlignment="1" applyProtection="1">
      <alignment horizontal="center" vertical="center"/>
      <protection locked="0"/>
    </xf>
    <xf numFmtId="0" fontId="40" fillId="25" borderId="33" xfId="0" applyFont="1" applyFill="1" applyBorder="1" applyAlignment="1" applyProtection="1">
      <alignment horizontal="center" vertical="center"/>
      <protection locked="0"/>
    </xf>
    <xf numFmtId="0" fontId="40" fillId="25" borderId="37" xfId="0" applyFont="1" applyFill="1" applyBorder="1" applyAlignment="1" applyProtection="1">
      <alignment horizontal="center" vertical="center"/>
      <protection locked="0"/>
    </xf>
    <xf numFmtId="0" fontId="11" fillId="25" borderId="23" xfId="0" applyFont="1" applyFill="1" applyBorder="1" applyProtection="1">
      <alignment vertical="center"/>
    </xf>
    <xf numFmtId="0" fontId="40" fillId="28" borderId="13" xfId="0" applyFont="1" applyFill="1" applyBorder="1" applyAlignment="1" applyProtection="1">
      <alignment horizontal="center" vertical="center" wrapText="1"/>
    </xf>
    <xf numFmtId="0" fontId="40" fillId="28" borderId="12" xfId="0" applyFont="1" applyFill="1" applyBorder="1" applyAlignment="1" applyProtection="1">
      <alignment horizontal="center" vertical="center" wrapText="1"/>
    </xf>
    <xf numFmtId="176" fontId="40" fillId="25" borderId="11" xfId="0" applyNumberFormat="1" applyFont="1" applyFill="1" applyBorder="1" applyAlignment="1" applyProtection="1">
      <alignment horizontal="right" vertical="center" shrinkToFit="1"/>
      <protection locked="0"/>
    </xf>
    <xf numFmtId="176" fontId="40" fillId="25" borderId="14" xfId="0" applyNumberFormat="1" applyFont="1" applyFill="1" applyBorder="1" applyAlignment="1" applyProtection="1">
      <alignment horizontal="right" vertical="center" shrinkToFit="1"/>
      <protection locked="0"/>
    </xf>
    <xf numFmtId="176" fontId="40" fillId="25" borderId="17" xfId="0" applyNumberFormat="1" applyFont="1" applyFill="1" applyBorder="1" applyAlignment="1" applyProtection="1">
      <alignment horizontal="right" vertical="center" shrinkToFit="1"/>
      <protection locked="0"/>
    </xf>
    <xf numFmtId="0" fontId="31" fillId="0" borderId="0" xfId="0" applyFont="1" applyFill="1" applyBorder="1" applyAlignment="1" applyProtection="1">
      <alignment vertical="center"/>
    </xf>
    <xf numFmtId="0" fontId="35" fillId="0" borderId="0" xfId="0" applyFont="1" applyAlignment="1" applyProtection="1">
      <alignment horizontal="left" vertical="center"/>
    </xf>
    <xf numFmtId="0" fontId="40" fillId="29" borderId="43" xfId="0" applyFont="1" applyFill="1" applyBorder="1" applyProtection="1">
      <alignment vertical="center"/>
    </xf>
    <xf numFmtId="0" fontId="40" fillId="28" borderId="11" xfId="0" applyFont="1" applyFill="1" applyBorder="1" applyAlignment="1" applyProtection="1">
      <alignment horizontal="center" vertical="center" wrapText="1"/>
    </xf>
    <xf numFmtId="0" fontId="40" fillId="29" borderId="11" xfId="0" applyFont="1" applyFill="1" applyBorder="1" applyAlignment="1" applyProtection="1">
      <alignment horizontal="center" vertical="center"/>
      <protection locked="0"/>
    </xf>
    <xf numFmtId="0" fontId="40" fillId="29" borderId="14" xfId="0" applyFont="1" applyFill="1" applyBorder="1" applyAlignment="1" applyProtection="1">
      <alignment horizontal="center" vertical="center"/>
      <protection locked="0"/>
    </xf>
    <xf numFmtId="0" fontId="40" fillId="29" borderId="17" xfId="0" applyFont="1" applyFill="1" applyBorder="1" applyAlignment="1" applyProtection="1">
      <alignment horizontal="center" vertical="center"/>
      <protection locked="0"/>
    </xf>
    <xf numFmtId="176" fontId="41" fillId="0" borderId="0" xfId="0" applyNumberFormat="1" applyFont="1" applyFill="1" applyBorder="1" applyAlignment="1" applyProtection="1">
      <alignment vertical="center" shrinkToFit="1"/>
    </xf>
    <xf numFmtId="0" fontId="11" fillId="29" borderId="23" xfId="0" applyFont="1" applyFill="1" applyBorder="1" applyProtection="1">
      <alignment vertical="center"/>
    </xf>
    <xf numFmtId="176" fontId="40" fillId="29" borderId="11" xfId="0" applyNumberFormat="1" applyFont="1" applyFill="1" applyBorder="1" applyAlignment="1" applyProtection="1">
      <alignment horizontal="right" vertical="center" shrinkToFit="1"/>
      <protection locked="0"/>
    </xf>
    <xf numFmtId="176" fontId="40" fillId="29" borderId="14" xfId="0" applyNumberFormat="1" applyFont="1" applyFill="1" applyBorder="1" applyAlignment="1" applyProtection="1">
      <alignment horizontal="right" vertical="center" shrinkToFit="1"/>
      <protection locked="0"/>
    </xf>
    <xf numFmtId="176" fontId="40" fillId="29" borderId="17" xfId="0" applyNumberFormat="1" applyFont="1" applyFill="1" applyBorder="1" applyAlignment="1" applyProtection="1">
      <alignment horizontal="right" vertical="center" shrinkToFit="1"/>
      <protection locked="0"/>
    </xf>
    <xf numFmtId="176" fontId="12" fillId="0" borderId="0" xfId="0" applyNumberFormat="1" applyFont="1" applyFill="1" applyBorder="1" applyAlignment="1" applyProtection="1">
      <alignment vertical="center" shrinkToFit="1"/>
    </xf>
    <xf numFmtId="0" fontId="40" fillId="31" borderId="48" xfId="0" applyFont="1" applyFill="1" applyBorder="1" applyAlignment="1" applyProtection="1">
      <alignment horizontal="center" vertical="center" wrapText="1"/>
    </xf>
    <xf numFmtId="0" fontId="38" fillId="28" borderId="49" xfId="0" applyFont="1" applyFill="1" applyBorder="1" applyAlignment="1" applyProtection="1">
      <alignment horizontal="center" vertical="center" wrapText="1"/>
    </xf>
    <xf numFmtId="0" fontId="38" fillId="28" borderId="139" xfId="0" applyFont="1" applyFill="1" applyBorder="1" applyAlignment="1" applyProtection="1">
      <alignment horizontal="center" vertical="center" wrapText="1"/>
    </xf>
    <xf numFmtId="0" fontId="40" fillId="28" borderId="50" xfId="0" applyFont="1" applyFill="1" applyBorder="1" applyAlignment="1" applyProtection="1">
      <alignment horizontal="center" vertical="center" wrapText="1"/>
    </xf>
    <xf numFmtId="176" fontId="40" fillId="31" borderId="49" xfId="0" applyNumberFormat="1" applyFont="1" applyFill="1" applyBorder="1" applyAlignment="1" applyProtection="1">
      <alignment horizontal="right" vertical="center" shrinkToFit="1"/>
      <protection locked="0"/>
    </xf>
    <xf numFmtId="176" fontId="40" fillId="31" borderId="51" xfId="0" applyNumberFormat="1" applyFont="1" applyFill="1" applyBorder="1" applyAlignment="1" applyProtection="1">
      <alignment horizontal="right" vertical="center" shrinkToFit="1"/>
      <protection locked="0"/>
    </xf>
    <xf numFmtId="176" fontId="40" fillId="31" borderId="52" xfId="0" applyNumberFormat="1" applyFont="1" applyFill="1" applyBorder="1" applyAlignment="1" applyProtection="1">
      <alignment horizontal="right" vertical="center" shrinkToFit="1"/>
      <protection locked="0"/>
    </xf>
    <xf numFmtId="0" fontId="0" fillId="0" borderId="0" xfId="0" applyFont="1" applyAlignment="1">
      <alignment horizontal="left" vertical="center"/>
    </xf>
    <xf numFmtId="0" fontId="0" fillId="0" borderId="70" xfId="0" applyFont="1" applyBorder="1" applyAlignment="1">
      <alignment horizontal="center" vertical="center"/>
    </xf>
    <xf numFmtId="0" fontId="0" fillId="0" borderId="140" xfId="0" applyFont="1" applyBorder="1">
      <alignment vertical="center"/>
    </xf>
    <xf numFmtId="0" fontId="0" fillId="0" borderId="141" xfId="0" applyFont="1" applyBorder="1">
      <alignment vertical="center"/>
    </xf>
    <xf numFmtId="0" fontId="0" fillId="0" borderId="142" xfId="0" applyFont="1" applyBorder="1">
      <alignment vertical="center"/>
    </xf>
  </cellXfs>
  <cellStyles count="5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桁区切り" xfId="54" builtinId="6"/>
  </cellStyle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externalLink" Target="externalLinks/externalLink5.xml" /><Relationship Id="rId10" Type="http://schemas.openxmlformats.org/officeDocument/2006/relationships/sheetMetadata" Target="metadata.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295275</xdr:rowOff>
    </xdr:from>
    <xdr:to xmlns:xdr="http://schemas.openxmlformats.org/drawingml/2006/spreadsheetDrawing">
      <xdr:col>34</xdr:col>
      <xdr:colOff>532130</xdr:colOff>
      <xdr:row>6</xdr:row>
      <xdr:rowOff>190500</xdr:rowOff>
    </xdr:to>
    <xdr:grpSp>
      <xdr:nvGrpSpPr>
        <xdr:cNvPr id="2" name="グループ化 1"/>
        <xdr:cNvGrpSpPr/>
      </xdr:nvGrpSpPr>
      <xdr:grpSpPr>
        <a:xfrm>
          <a:off x="12395200" y="693420"/>
          <a:ext cx="4815205" cy="89535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5" name="グループ化 4"/>
        <xdr:cNvGrpSpPr/>
      </xdr:nvGrpSpPr>
      <xdr:grpSpPr>
        <a:xfrm>
          <a:off x="361950" y="1503680"/>
          <a:ext cx="998410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6" name="四角形: 角を丸くする 25"/>
        <xdr:cNvSpPr/>
      </xdr:nvSpPr>
      <xdr:spPr>
        <a:xfrm>
          <a:off x="400685" y="3978275"/>
          <a:ext cx="75996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7" name="四角形: 角を丸くする 26"/>
        <xdr:cNvSpPr/>
      </xdr:nvSpPr>
      <xdr:spPr>
        <a:xfrm>
          <a:off x="400685" y="397827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15</xdr:row>
      <xdr:rowOff>168275</xdr:rowOff>
    </xdr:from>
    <xdr:to xmlns:xdr="http://schemas.openxmlformats.org/drawingml/2006/spreadsheetDrawing">
      <xdr:col>23</xdr:col>
      <xdr:colOff>210185</xdr:colOff>
      <xdr:row>27</xdr:row>
      <xdr:rowOff>80010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476500" y="4174490"/>
          <a:ext cx="4639310" cy="196913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28" name="吹き出し: 円形 27"/>
        <xdr:cNvSpPr/>
      </xdr:nvSpPr>
      <xdr:spPr>
        <a:xfrm>
          <a:off x="3028950" y="1567180"/>
          <a:ext cx="89281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29" name="テキスト ボックス 28"/>
        <xdr:cNvSpPr txBox="1"/>
      </xdr:nvSpPr>
      <xdr:spPr>
        <a:xfrm>
          <a:off x="3158490" y="1560195"/>
          <a:ext cx="87312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463" name="チェック 103" hidden="1">
              <a:extLst>
                <a:ext uri="{63B3BB69-23CF-44E3-9099-C40C66FF867C}">
                  <a14:compatExt spid="_x0000_s15463"/>
                </a:ext>
              </a:extLst>
            </xdr:cNvPr>
            <xdr:cNvSpPr>
              <a:spLocks noRot="1" noChangeShapeType="1"/>
            </xdr:cNvSpPr>
          </xdr:nvSpPr>
          <xdr:spPr>
            <a:xfrm>
              <a:off x="9525" y="20240625"/>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464" name="チェック 104" hidden="1">
              <a:extLst>
                <a:ext uri="{63B3BB69-23CF-44E3-9099-C40C66FF867C}">
                  <a14:compatExt spid="_x0000_s15464"/>
                </a:ext>
              </a:extLst>
            </xdr:cNvPr>
            <xdr:cNvSpPr>
              <a:spLocks noRot="1" noChangeShapeType="1"/>
            </xdr:cNvSpPr>
          </xdr:nvSpPr>
          <xdr:spPr>
            <a:xfrm>
              <a:off x="9525" y="20469860"/>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465" name="チェック 105" hidden="1">
              <a:extLst>
                <a:ext uri="{63B3BB69-23CF-44E3-9099-C40C66FF867C}">
                  <a14:compatExt spid="_x0000_s15465"/>
                </a:ext>
              </a:extLst>
            </xdr:cNvPr>
            <xdr:cNvSpPr>
              <a:spLocks noRot="1" noChangeShapeType="1"/>
            </xdr:cNvSpPr>
          </xdr:nvSpPr>
          <xdr:spPr>
            <a:xfrm>
              <a:off x="9525" y="20782915"/>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467" name="チェック 107" hidden="1">
              <a:extLst>
                <a:ext uri="{63B3BB69-23CF-44E3-9099-C40C66FF867C}">
                  <a14:compatExt spid="_x0000_s15467"/>
                </a:ext>
              </a:extLst>
            </xdr:cNvPr>
            <xdr:cNvSpPr>
              <a:spLocks noRot="1" noChangeShapeType="1"/>
            </xdr:cNvSpPr>
          </xdr:nvSpPr>
          <xdr:spPr>
            <a:xfrm>
              <a:off x="9525" y="21087715"/>
              <a:ext cx="238125" cy="247650"/>
            </a:xfrm>
            <a:prstGeom prst="rect"/>
          </xdr:spPr>
        </xdr:sp>
        <xdr:clientData/>
      </xdr:twoCellAnchor>
    </mc:Choice>
    <mc:Fallback/>
  </mc:AlternateContent>
  <xdr:twoCellAnchor>
    <xdr:from xmlns:xdr="http://schemas.openxmlformats.org/drawingml/2006/spreadsheetDrawing">
      <xdr:col>37</xdr:col>
      <xdr:colOff>427355</xdr:colOff>
      <xdr:row>1</xdr:row>
      <xdr:rowOff>61595</xdr:rowOff>
    </xdr:from>
    <xdr:to xmlns:xdr="http://schemas.openxmlformats.org/drawingml/2006/spreadsheetDrawing">
      <xdr:col>44</xdr:col>
      <xdr:colOff>487680</xdr:colOff>
      <xdr:row>9</xdr:row>
      <xdr:rowOff>146050</xdr:rowOff>
    </xdr:to>
    <xdr:grpSp>
      <xdr:nvGrpSpPr>
        <xdr:cNvPr id="21" name="グループ化 20"/>
        <xdr:cNvGrpSpPr/>
      </xdr:nvGrpSpPr>
      <xdr:grpSpPr>
        <a:xfrm>
          <a:off x="7561580" y="309245"/>
          <a:ext cx="4879975" cy="1494155"/>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118</xdr:row>
          <xdr:rowOff>142875</xdr:rowOff>
        </xdr:from>
        <xdr:to xmlns:xdr="http://schemas.openxmlformats.org/drawingml/2006/spreadsheetDrawing">
          <xdr:col>5</xdr:col>
          <xdr:colOff>19050</xdr:colOff>
          <xdr:row>129</xdr:row>
          <xdr:rowOff>27940</xdr:rowOff>
        </xdr:to>
        <xdr:grpSp>
          <xdr:nvGrpSpPr>
            <xdr:cNvPr id="27" name="Group 41"/>
            <xdr:cNvGrpSpPr/>
          </xdr:nvGrpSpPr>
          <xdr:grpSpPr>
            <a:xfrm>
              <a:off x="857250" y="28336875"/>
              <a:ext cx="190500" cy="191389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0</xdr:rowOff>
        </xdr:from>
        <xdr:to xmlns:xdr="http://schemas.openxmlformats.org/drawingml/2006/spreadsheetDrawing">
          <xdr:col>4</xdr:col>
          <xdr:colOff>180975</xdr:colOff>
          <xdr:row>106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2555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180975</xdr:colOff>
          <xdr:row>107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257365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4</xdr:col>
          <xdr:colOff>180975</xdr:colOff>
          <xdr:row>108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25908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4</xdr:col>
          <xdr:colOff>180975</xdr:colOff>
          <xdr:row>109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260794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109</xdr:row>
          <xdr:rowOff>56515</xdr:rowOff>
        </xdr:from>
        <xdr:to xmlns:xdr="http://schemas.openxmlformats.org/drawingml/2006/spreadsheetDrawing">
          <xdr:col>4</xdr:col>
          <xdr:colOff>180975</xdr:colOff>
          <xdr:row>109</xdr:row>
          <xdr:rowOff>247650</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26307415"/>
              <a:ext cx="180975" cy="1911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4</xdr:col>
          <xdr:colOff>180975</xdr:colOff>
          <xdr:row>111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265652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4</xdr:col>
          <xdr:colOff>180975</xdr:colOff>
          <xdr:row>112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2673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180975</xdr:colOff>
          <xdr:row>112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2690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0</xdr:rowOff>
        </xdr:from>
        <xdr:to xmlns:xdr="http://schemas.openxmlformats.org/drawingml/2006/spreadsheetDrawing">
          <xdr:col>4</xdr:col>
          <xdr:colOff>180975</xdr:colOff>
          <xdr:row>114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27108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48260</xdr:rowOff>
        </xdr:from>
        <xdr:to xmlns:xdr="http://schemas.openxmlformats.org/drawingml/2006/spreadsheetDrawing">
          <xdr:col>4</xdr:col>
          <xdr:colOff>180975</xdr:colOff>
          <xdr:row>114</xdr:row>
          <xdr:rowOff>228600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2732786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115</xdr:row>
          <xdr:rowOff>0</xdr:rowOff>
        </xdr:from>
        <xdr:to xmlns:xdr="http://schemas.openxmlformats.org/drawingml/2006/spreadsheetDrawing">
          <xdr:col>4</xdr:col>
          <xdr:colOff>180975</xdr:colOff>
          <xdr:row>116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275653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0</xdr:rowOff>
        </xdr:from>
        <xdr:to xmlns:xdr="http://schemas.openxmlformats.org/drawingml/2006/spreadsheetDrawing">
          <xdr:col>4</xdr:col>
          <xdr:colOff>180975</xdr:colOff>
          <xdr:row>117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277368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117</xdr:row>
          <xdr:rowOff>48260</xdr:rowOff>
        </xdr:from>
        <xdr:to xmlns:xdr="http://schemas.openxmlformats.org/drawingml/2006/spreadsheetDrawing">
          <xdr:col>4</xdr:col>
          <xdr:colOff>180975</xdr:colOff>
          <xdr:row>117</xdr:row>
          <xdr:rowOff>228600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279565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0</xdr:rowOff>
        </xdr:from>
        <xdr:to xmlns:xdr="http://schemas.openxmlformats.org/drawingml/2006/spreadsheetDrawing">
          <xdr:col>4</xdr:col>
          <xdr:colOff>180975</xdr:colOff>
          <xdr:row>118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281940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119</xdr:row>
          <xdr:rowOff>0</xdr:rowOff>
        </xdr:from>
        <xdr:to xmlns:xdr="http://schemas.openxmlformats.org/drawingml/2006/spreadsheetDrawing">
          <xdr:col>4</xdr:col>
          <xdr:colOff>180975</xdr:colOff>
          <xdr:row>120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28384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4</xdr:col>
          <xdr:colOff>180975</xdr:colOff>
          <xdr:row>120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285559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121</xdr:row>
          <xdr:rowOff>0</xdr:rowOff>
        </xdr:from>
        <xdr:to xmlns:xdr="http://schemas.openxmlformats.org/drawingml/2006/spreadsheetDrawing">
          <xdr:col>4</xdr:col>
          <xdr:colOff>180975</xdr:colOff>
          <xdr:row>122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287559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48260</xdr:rowOff>
        </xdr:from>
        <xdr:to xmlns:xdr="http://schemas.openxmlformats.org/drawingml/2006/spreadsheetDrawing">
          <xdr:col>4</xdr:col>
          <xdr:colOff>180975</xdr:colOff>
          <xdr:row>122</xdr:row>
          <xdr:rowOff>229235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2897568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123</xdr:row>
          <xdr:rowOff>0</xdr:rowOff>
        </xdr:from>
        <xdr:to xmlns:xdr="http://schemas.openxmlformats.org/drawingml/2006/spreadsheetDrawing">
          <xdr:col>4</xdr:col>
          <xdr:colOff>180975</xdr:colOff>
          <xdr:row>124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29194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124</xdr:row>
          <xdr:rowOff>0</xdr:rowOff>
        </xdr:from>
        <xdr:to xmlns:xdr="http://schemas.openxmlformats.org/drawingml/2006/spreadsheetDrawing">
          <xdr:col>4</xdr:col>
          <xdr:colOff>180975</xdr:colOff>
          <xdr:row>125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293655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4</xdr:col>
          <xdr:colOff>180975</xdr:colOff>
          <xdr:row>126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29537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126</xdr:row>
          <xdr:rowOff>0</xdr:rowOff>
        </xdr:from>
        <xdr:to xmlns:xdr="http://schemas.openxmlformats.org/drawingml/2006/spreadsheetDrawing">
          <xdr:col>4</xdr:col>
          <xdr:colOff>180975</xdr:colOff>
          <xdr:row>127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97084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127</xdr:row>
          <xdr:rowOff>0</xdr:rowOff>
        </xdr:from>
        <xdr:to xmlns:xdr="http://schemas.openxmlformats.org/drawingml/2006/spreadsheetDrawing">
          <xdr:col>4</xdr:col>
          <xdr:colOff>180975</xdr:colOff>
          <xdr:row>128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9879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134</xdr:row>
          <xdr:rowOff>0</xdr:rowOff>
        </xdr:from>
        <xdr:to xmlns:xdr="http://schemas.openxmlformats.org/drawingml/2006/spreadsheetDrawing">
          <xdr:col>5</xdr:col>
          <xdr:colOff>19050</xdr:colOff>
          <xdr:row>134</xdr:row>
          <xdr:rowOff>29210</xdr:rowOff>
        </xdr:to>
        <xdr:grpSp>
          <xdr:nvGrpSpPr>
            <xdr:cNvPr id="63" name="Group 41"/>
            <xdr:cNvGrpSpPr/>
          </xdr:nvGrpSpPr>
          <xdr:grpSpPr>
            <a:xfrm>
              <a:off x="857250" y="3164205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0</xdr:rowOff>
        </xdr:from>
        <xdr:to xmlns:xdr="http://schemas.openxmlformats.org/drawingml/2006/spreadsheetDrawing">
          <xdr:col>4</xdr:col>
          <xdr:colOff>180975</xdr:colOff>
          <xdr:row>129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30051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128</xdr:row>
          <xdr:rowOff>0</xdr:rowOff>
        </xdr:from>
        <xdr:to xmlns:xdr="http://schemas.openxmlformats.org/drawingml/2006/spreadsheetDrawing">
          <xdr:col>5</xdr:col>
          <xdr:colOff>19050</xdr:colOff>
          <xdr:row>130</xdr:row>
          <xdr:rowOff>0</xdr:rowOff>
        </xdr:to>
        <xdr:grpSp>
          <xdr:nvGrpSpPr>
            <xdr:cNvPr id="57" name="Group 41"/>
            <xdr:cNvGrpSpPr/>
          </xdr:nvGrpSpPr>
          <xdr:grpSpPr>
            <a:xfrm>
              <a:off x="857250" y="30051375"/>
              <a:ext cx="190500" cy="419100"/>
              <a:chOff x="9239" y="107537"/>
              <a:chExt cx="2190" cy="12573"/>
            </a:xfrm>
          </xdr:grpSpPr>
        </xdr:grpSp>
        <xdr:clientData/>
      </xdr:twoCellAnchor>
    </mc:Choice>
    <mc:Fallback/>
  </mc:AlternateContent>
  <xdr:twoCellAnchor>
    <xdr:from xmlns:xdr="http://schemas.openxmlformats.org/drawingml/2006/spreadsheetDrawing">
      <xdr:col>37</xdr:col>
      <xdr:colOff>584200</xdr:colOff>
      <xdr:row>7</xdr:row>
      <xdr:rowOff>170180</xdr:rowOff>
    </xdr:from>
    <xdr:to xmlns:xdr="http://schemas.openxmlformats.org/drawingml/2006/spreadsheetDrawing">
      <xdr:col>38</xdr:col>
      <xdr:colOff>192405</xdr:colOff>
      <xdr:row>8</xdr:row>
      <xdr:rowOff>33655</xdr:rowOff>
    </xdr:to>
    <xdr:sp macro="" textlink="">
      <xdr:nvSpPr>
        <xdr:cNvPr id="58" name="正方形/長方形 57"/>
        <xdr:cNvSpPr/>
      </xdr:nvSpPr>
      <xdr:spPr>
        <a:xfrm>
          <a:off x="7718425" y="1379855"/>
          <a:ext cx="313055" cy="14922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95386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964025"/>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953865"/>
              <a:ext cx="381000" cy="161925"/>
            </a:xfrm>
            <a:prstGeom prst="rect"/>
          </xdr:spPr>
        </xdr:sp>
        <xdr:clientData/>
      </xdr:twoCellAnchor>
    </mc:Choice>
    <mc:Fallback/>
  </mc:AlternateContent>
  <xdr:oneCellAnchor>
    <xdr:from xmlns:xdr="http://schemas.openxmlformats.org/drawingml/2006/spreadsheetDrawing">
      <xdr:col>15</xdr:col>
      <xdr:colOff>0</xdr:colOff>
      <xdr:row>35</xdr:row>
      <xdr:rowOff>34290</xdr:rowOff>
    </xdr:from>
    <xdr:ext cx="293370" cy="193040"/>
    <xdr:sp macro="" textlink="">
      <xdr:nvSpPr>
        <xdr:cNvPr id="47" name="正方形/長方形 46"/>
        <xdr:cNvSpPr/>
      </xdr:nvSpPr>
      <xdr:spPr>
        <a:xfrm>
          <a:off x="2952750" y="652081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238125</xdr:rowOff>
    </xdr:from>
    <xdr:ext cx="292735" cy="192405"/>
    <xdr:sp macro="" textlink="">
      <xdr:nvSpPr>
        <xdr:cNvPr id="48" name="正方形/長方形 47"/>
        <xdr:cNvSpPr/>
      </xdr:nvSpPr>
      <xdr:spPr>
        <a:xfrm>
          <a:off x="2931795" y="741997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293370" cy="192405"/>
    <xdr:sp macro="" textlink="">
      <xdr:nvSpPr>
        <xdr:cNvPr id="49" name="正方形/長方形 48"/>
        <xdr:cNvSpPr/>
      </xdr:nvSpPr>
      <xdr:spPr>
        <a:xfrm>
          <a:off x="2938145" y="8269605"/>
          <a:ext cx="293370"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42</xdr:row>
      <xdr:rowOff>228600</xdr:rowOff>
    </xdr:from>
    <xdr:ext cx="292735" cy="192405"/>
    <xdr:sp macro="" textlink="">
      <xdr:nvSpPr>
        <xdr:cNvPr id="50" name="正方形/長方形 49"/>
        <xdr:cNvSpPr/>
      </xdr:nvSpPr>
      <xdr:spPr>
        <a:xfrm>
          <a:off x="2931160" y="8515350"/>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20955</xdr:rowOff>
    </xdr:from>
    <xdr:ext cx="293370" cy="191135"/>
    <xdr:sp macro="" textlink="">
      <xdr:nvSpPr>
        <xdr:cNvPr id="51" name="正方形/長方形 50"/>
        <xdr:cNvSpPr/>
      </xdr:nvSpPr>
      <xdr:spPr>
        <a:xfrm>
          <a:off x="2934970" y="9022080"/>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293370" cy="193040"/>
    <xdr:sp macro="" textlink="">
      <xdr:nvSpPr>
        <xdr:cNvPr id="52" name="正方形/長方形 51"/>
        <xdr:cNvSpPr/>
      </xdr:nvSpPr>
      <xdr:spPr>
        <a:xfrm>
          <a:off x="2933700" y="941324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292735" cy="192405"/>
    <xdr:sp macro="" textlink="">
      <xdr:nvSpPr>
        <xdr:cNvPr id="53" name="正方形/長方形 52"/>
        <xdr:cNvSpPr/>
      </xdr:nvSpPr>
      <xdr:spPr>
        <a:xfrm>
          <a:off x="2929890" y="8767445"/>
          <a:ext cx="2927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38735</xdr:rowOff>
    </xdr:from>
    <xdr:ext cx="293370" cy="193040"/>
    <xdr:sp macro="" textlink="">
      <xdr:nvSpPr>
        <xdr:cNvPr id="54" name="正方形/長方形 53"/>
        <xdr:cNvSpPr/>
      </xdr:nvSpPr>
      <xdr:spPr>
        <a:xfrm>
          <a:off x="4256405" y="652526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41910</xdr:rowOff>
    </xdr:from>
    <xdr:ext cx="293370" cy="191135"/>
    <xdr:sp macro="" textlink="">
      <xdr:nvSpPr>
        <xdr:cNvPr id="55" name="正方形/長方形 54"/>
        <xdr:cNvSpPr/>
      </xdr:nvSpPr>
      <xdr:spPr>
        <a:xfrm>
          <a:off x="5599430" y="6528435"/>
          <a:ext cx="293370"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292735" cy="196215"/>
    <xdr:sp macro="" textlink="">
      <xdr:nvSpPr>
        <xdr:cNvPr id="56" name="正方形/長方形 55"/>
        <xdr:cNvSpPr/>
      </xdr:nvSpPr>
      <xdr:spPr>
        <a:xfrm>
          <a:off x="2939415" y="7684135"/>
          <a:ext cx="29273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234315</xdr:rowOff>
    </xdr:from>
    <xdr:ext cx="487680" cy="195580"/>
    <xdr:sp macro="" textlink="">
      <xdr:nvSpPr>
        <xdr:cNvPr id="59" name="正方形/長方形 58"/>
        <xdr:cNvSpPr/>
      </xdr:nvSpPr>
      <xdr:spPr>
        <a:xfrm>
          <a:off x="2933065" y="7168515"/>
          <a:ext cx="48768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210820</xdr:rowOff>
    </xdr:from>
    <xdr:ext cx="1016000" cy="195580"/>
    <xdr:sp macro="" textlink="">
      <xdr:nvSpPr>
        <xdr:cNvPr id="60" name="正方形/長方形 59"/>
        <xdr:cNvSpPr/>
      </xdr:nvSpPr>
      <xdr:spPr>
        <a:xfrm>
          <a:off x="2942590" y="7868920"/>
          <a:ext cx="1016000" cy="1955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200025</xdr:colOff>
          <xdr:row>89</xdr:row>
          <xdr:rowOff>228600</xdr:rowOff>
        </xdr:from>
        <xdr:to xmlns:xdr="http://schemas.openxmlformats.org/drawingml/2006/spreadsheetDrawing">
          <xdr:col>2</xdr:col>
          <xdr:colOff>28575</xdr:colOff>
          <xdr:row>91</xdr:row>
          <xdr:rowOff>275590</xdr:rowOff>
        </xdr:to>
        <xdr:sp textlink="">
          <xdr:nvSpPr>
            <xdr:cNvPr id="15580" name="チェック 220" hidden="1">
              <a:extLst>
                <a:ext uri="{63B3BB69-23CF-44E3-9099-C40C66FF867C}">
                  <a14:compatExt spid="_x0000_s15580"/>
                </a:ext>
              </a:extLst>
            </xdr:cNvPr>
            <xdr:cNvSpPr>
              <a:spLocks noRot="1" noChangeShapeType="1"/>
            </xdr:cNvSpPr>
          </xdr:nvSpPr>
          <xdr:spPr>
            <a:xfrm>
              <a:off x="390525" y="21574125"/>
              <a:ext cx="38100" cy="36131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ExternalBook5"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1"/>
  <sheetViews>
    <sheetView showGridLines="0" view="pageBreakPreview" zoomScale="80" zoomScaleSheetLayoutView="80" workbookViewId="0">
      <selection activeCell="C59" sqref="C59:L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4.25" style="1" customWidth="1"/>
    <col min="24" max="24" width="25" style="1" customWidth="1"/>
    <col min="25" max="25" width="22.5" style="1" customWidth="1"/>
    <col min="26" max="26" width="8.625" style="1" customWidth="1"/>
    <col min="27" max="27" width="9.125" style="1" customWidth="1"/>
    <col min="28" max="28" width="9" style="1" customWidth="1"/>
    <col min="29" max="29" width="9" style="1" hidden="1" customWidth="1"/>
    <col min="30" max="16384" width="9" style="1" customWidth="1"/>
  </cols>
  <sheetData>
    <row r="1" spans="1:29" ht="20.100000000000001" customHeight="1">
      <c r="A1" s="3" t="s">
        <v>136</v>
      </c>
      <c r="AC1" s="1" t="s">
        <v>43</v>
      </c>
    </row>
    <row r="2" spans="1:29" ht="11.25" customHeight="1">
      <c r="A2" s="4"/>
    </row>
    <row r="3" spans="1:29" s="2" customFormat="1" ht="24" customHeight="1">
      <c r="A3" s="5" t="s">
        <v>149</v>
      </c>
      <c r="B3" s="5"/>
      <c r="C3" s="5"/>
      <c r="D3" s="5"/>
      <c r="E3" s="5"/>
      <c r="F3" s="5"/>
      <c r="G3" s="5"/>
      <c r="H3" s="5"/>
      <c r="I3" s="5"/>
      <c r="J3" s="5"/>
      <c r="K3" s="5"/>
      <c r="L3" s="5"/>
      <c r="M3" s="5"/>
      <c r="N3" s="5"/>
      <c r="O3" s="5"/>
      <c r="P3" s="5"/>
      <c r="Q3" s="5"/>
      <c r="R3" s="5"/>
      <c r="S3" s="5"/>
      <c r="T3" s="5"/>
      <c r="U3" s="5"/>
      <c r="V3" s="5"/>
      <c r="W3" s="5"/>
      <c r="X3" s="5"/>
      <c r="Y3" s="5"/>
      <c r="Z3" s="5"/>
    </row>
    <row r="4" spans="1:29" s="2" customFormat="1" ht="30.75" customHeight="1">
      <c r="A4" s="6" t="s">
        <v>308</v>
      </c>
      <c r="B4" s="6"/>
      <c r="C4" s="6"/>
      <c r="D4" s="6"/>
      <c r="E4" s="6"/>
      <c r="F4" s="6"/>
      <c r="G4" s="6"/>
      <c r="H4" s="6"/>
      <c r="I4" s="6"/>
      <c r="J4" s="6"/>
      <c r="K4" s="6"/>
      <c r="L4" s="6"/>
      <c r="M4" s="6"/>
      <c r="N4" s="6"/>
      <c r="O4" s="6"/>
      <c r="P4" s="6"/>
      <c r="Q4" s="6"/>
      <c r="R4" s="6"/>
      <c r="S4" s="6"/>
      <c r="T4" s="6"/>
      <c r="U4" s="6"/>
      <c r="V4" s="6"/>
      <c r="W4" s="6"/>
      <c r="X4" s="6"/>
      <c r="Y4" s="6"/>
      <c r="Z4" s="6"/>
      <c r="AA4" s="6"/>
    </row>
    <row r="5" spans="1:29" ht="9.75" customHeight="1">
      <c r="A5" s="7"/>
      <c r="B5" s="9"/>
      <c r="C5" s="9"/>
      <c r="D5" s="9"/>
      <c r="E5" s="9"/>
      <c r="F5" s="9"/>
      <c r="G5" s="9"/>
      <c r="H5" s="9"/>
      <c r="I5" s="9"/>
      <c r="J5" s="9"/>
      <c r="K5" s="9"/>
      <c r="L5" s="9"/>
      <c r="M5" s="9"/>
      <c r="N5" s="9"/>
      <c r="O5" s="9"/>
      <c r="P5" s="9"/>
      <c r="Q5" s="9"/>
      <c r="R5" s="9"/>
      <c r="S5" s="9"/>
      <c r="T5" s="9"/>
      <c r="U5" s="9"/>
      <c r="V5" s="9"/>
      <c r="W5" s="9"/>
      <c r="X5" s="9"/>
      <c r="Y5" s="9"/>
      <c r="Z5" s="9"/>
      <c r="AA5" s="9"/>
    </row>
    <row r="6" spans="1:29" ht="14.25">
      <c r="A6" s="5" t="s">
        <v>90</v>
      </c>
      <c r="B6" s="5"/>
      <c r="C6" s="5"/>
      <c r="D6" s="5"/>
      <c r="E6" s="5"/>
      <c r="F6" s="5"/>
      <c r="G6" s="5"/>
      <c r="H6" s="5"/>
      <c r="I6" s="5"/>
      <c r="J6" s="5"/>
      <c r="K6" s="5"/>
      <c r="L6" s="5"/>
      <c r="M6" s="5"/>
      <c r="N6" s="5"/>
      <c r="O6" s="5"/>
      <c r="P6" s="5"/>
      <c r="Q6" s="5"/>
      <c r="R6" s="5"/>
      <c r="S6" s="5"/>
      <c r="T6" s="5"/>
      <c r="U6" s="5"/>
      <c r="V6" s="5"/>
      <c r="W6" s="5"/>
      <c r="X6" s="5"/>
      <c r="Y6" s="5"/>
      <c r="Z6" s="106"/>
      <c r="AA6" s="9"/>
    </row>
    <row r="7" spans="1:29"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29"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29"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29"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29"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29"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29"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51.75" customHeight="1">
      <c r="A14" s="5" t="s">
        <v>291</v>
      </c>
      <c r="B14" s="5"/>
      <c r="C14" s="5"/>
      <c r="D14" s="5"/>
      <c r="E14" s="5"/>
      <c r="F14" s="5"/>
      <c r="G14" s="5"/>
      <c r="H14" s="5"/>
      <c r="I14" s="5"/>
      <c r="J14" s="5"/>
      <c r="K14" s="5"/>
      <c r="L14" s="5"/>
      <c r="M14" s="5"/>
      <c r="N14" s="5"/>
      <c r="O14" s="5"/>
      <c r="P14" s="5"/>
      <c r="Q14" s="5"/>
      <c r="R14" s="5"/>
      <c r="S14" s="5"/>
      <c r="T14" s="5"/>
      <c r="U14" s="5"/>
      <c r="V14" s="5"/>
      <c r="W14" s="5"/>
      <c r="X14" s="5"/>
      <c r="Y14" s="5"/>
      <c r="Z14" s="5"/>
      <c r="AA14" s="106"/>
    </row>
    <row r="15" spans="1:29" ht="13.5" customHeight="1">
      <c r="A15" s="7"/>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29" ht="13.5" customHeight="1">
      <c r="A16" s="7"/>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ht="13.5" customHeight="1">
      <c r="A17" s="7"/>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ht="13.5" customHeight="1">
      <c r="A18" s="7"/>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ht="13.5" customHeight="1">
      <c r="A19" s="7"/>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ht="13.5" customHeight="1">
      <c r="A20" s="7"/>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ht="13.5" customHeight="1">
      <c r="A21" s="7"/>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ht="13.5" customHeight="1">
      <c r="A22" s="7"/>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ht="13.5" customHeight="1">
      <c r="A23" s="7"/>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ht="13.5" customHeight="1">
      <c r="A24" s="7"/>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ht="13.5" customHeight="1">
      <c r="A25" s="7"/>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ht="13.5" customHeight="1">
      <c r="A26" s="7"/>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ht="13.5" customHeight="1">
      <c r="A27" s="7"/>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ht="13.5" customHeight="1">
      <c r="A28" s="7"/>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ht="10.5" customHeight="1">
      <c r="A29" s="7"/>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19.5" customHeight="1">
      <c r="A30" s="10" t="s">
        <v>92</v>
      </c>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27" ht="20.100000000000001" customHeight="1">
      <c r="A31" s="9"/>
      <c r="B31" s="7" t="s">
        <v>103</v>
      </c>
      <c r="C31" s="9"/>
      <c r="D31" s="9"/>
      <c r="E31" s="9"/>
      <c r="F31" s="9"/>
      <c r="G31" s="9"/>
      <c r="H31" s="9"/>
      <c r="I31" s="9"/>
      <c r="J31" s="9"/>
      <c r="K31" s="9"/>
      <c r="L31" s="9"/>
      <c r="M31" s="9"/>
      <c r="N31" s="9"/>
      <c r="O31" s="9"/>
      <c r="P31" s="9"/>
      <c r="Q31" s="9"/>
      <c r="R31" s="9"/>
      <c r="S31" s="9"/>
      <c r="T31" s="9"/>
      <c r="U31" s="9"/>
      <c r="V31" s="9"/>
      <c r="W31" s="9"/>
      <c r="X31" s="9"/>
      <c r="Y31" s="9"/>
      <c r="Z31" s="9"/>
      <c r="AA31" s="9"/>
    </row>
    <row r="32" spans="1:27" ht="20.100000000000001" customHeight="1">
      <c r="A32" s="9"/>
      <c r="B32" s="12" t="s">
        <v>151</v>
      </c>
      <c r="C32" s="24" t="s">
        <v>231</v>
      </c>
      <c r="D32" s="34"/>
      <c r="E32" s="34"/>
      <c r="F32" s="34"/>
      <c r="G32" s="34"/>
      <c r="H32" s="34"/>
      <c r="I32" s="34"/>
      <c r="J32" s="34"/>
      <c r="K32" s="34"/>
      <c r="L32" s="39"/>
      <c r="M32" s="9"/>
      <c r="N32" s="9"/>
      <c r="O32" s="9"/>
      <c r="P32" s="9"/>
      <c r="Q32" s="9"/>
      <c r="R32" s="9"/>
      <c r="S32" s="9"/>
      <c r="T32" s="9"/>
      <c r="U32" s="9"/>
      <c r="V32" s="9"/>
      <c r="W32" s="9"/>
      <c r="X32" s="9"/>
      <c r="Y32" s="9"/>
      <c r="Z32" s="9"/>
      <c r="AA32" s="9"/>
    </row>
    <row r="33" spans="1:29" ht="15" customHeight="1">
      <c r="A33" s="9"/>
      <c r="B33" s="9"/>
      <c r="C33" s="9"/>
      <c r="D33" s="9"/>
      <c r="E33" s="9"/>
      <c r="F33" s="9"/>
      <c r="G33" s="9"/>
      <c r="H33" s="9"/>
      <c r="I33" s="9"/>
      <c r="J33" s="9"/>
      <c r="K33" s="9"/>
      <c r="L33" s="9"/>
      <c r="M33" s="9"/>
      <c r="N33" s="9"/>
      <c r="O33" s="9"/>
      <c r="P33" s="9"/>
      <c r="Q33" s="9"/>
      <c r="R33" s="9"/>
      <c r="S33" s="9"/>
      <c r="T33" s="9"/>
      <c r="U33" s="9"/>
      <c r="V33" s="9"/>
      <c r="W33" s="9"/>
      <c r="X33" s="9"/>
      <c r="Y33" s="9"/>
      <c r="Z33" s="9"/>
      <c r="AA33" s="9"/>
    </row>
    <row r="34" spans="1:29" ht="20.100000000000001" customHeight="1">
      <c r="A34" s="10" t="s">
        <v>20</v>
      </c>
      <c r="B34" s="9"/>
      <c r="C34" s="9"/>
      <c r="D34" s="9"/>
      <c r="E34" s="9"/>
      <c r="F34" s="9"/>
      <c r="G34" s="9"/>
      <c r="H34" s="9"/>
      <c r="I34" s="9"/>
      <c r="J34" s="9"/>
      <c r="K34" s="9"/>
      <c r="L34" s="9"/>
      <c r="M34" s="9"/>
      <c r="N34" s="9"/>
      <c r="O34" s="9"/>
      <c r="P34" s="9"/>
      <c r="Q34" s="9"/>
      <c r="R34" s="9"/>
      <c r="S34" s="9"/>
      <c r="T34" s="9"/>
      <c r="U34" s="9"/>
      <c r="V34" s="9"/>
      <c r="W34" s="9"/>
      <c r="X34" s="9"/>
      <c r="Y34" s="9"/>
      <c r="Z34" s="9"/>
      <c r="AA34" s="9"/>
    </row>
    <row r="35" spans="1:29" ht="20.100000000000001" customHeight="1">
      <c r="A35" s="9"/>
      <c r="B35" s="7" t="s">
        <v>143</v>
      </c>
      <c r="C35" s="9"/>
      <c r="D35" s="9"/>
      <c r="E35" s="9"/>
      <c r="F35" s="9"/>
      <c r="G35" s="9"/>
      <c r="H35" s="9"/>
      <c r="I35" s="9"/>
      <c r="J35" s="9"/>
      <c r="K35" s="9"/>
      <c r="L35" s="9"/>
      <c r="M35" s="9"/>
      <c r="N35" s="9"/>
      <c r="O35" s="9"/>
      <c r="P35" s="9"/>
      <c r="Q35" s="9"/>
      <c r="R35" s="9"/>
      <c r="S35" s="9"/>
      <c r="T35" s="9"/>
      <c r="U35" s="9"/>
      <c r="V35" s="9"/>
      <c r="W35" s="9"/>
      <c r="X35" s="9"/>
      <c r="Y35" s="9"/>
      <c r="Z35" s="9"/>
      <c r="AA35" s="9"/>
    </row>
    <row r="36" spans="1:29" ht="20.100000000000001" customHeight="1">
      <c r="A36" s="9"/>
      <c r="B36" s="13" t="s">
        <v>18</v>
      </c>
      <c r="C36" s="25" t="s">
        <v>0</v>
      </c>
      <c r="D36" s="25"/>
      <c r="E36" s="25"/>
      <c r="F36" s="25"/>
      <c r="G36" s="25"/>
      <c r="H36" s="25"/>
      <c r="I36" s="25"/>
      <c r="J36" s="25"/>
      <c r="K36" s="25"/>
      <c r="L36" s="40"/>
      <c r="M36" s="45" t="s">
        <v>24</v>
      </c>
      <c r="N36" s="56"/>
      <c r="O36" s="56"/>
      <c r="P36" s="56"/>
      <c r="Q36" s="56"/>
      <c r="R36" s="56"/>
      <c r="S36" s="56"/>
      <c r="T36" s="56"/>
      <c r="U36" s="56"/>
      <c r="V36" s="56"/>
      <c r="W36" s="85"/>
      <c r="X36" s="93"/>
      <c r="Y36" s="9"/>
      <c r="Z36" s="9"/>
      <c r="AA36" s="9"/>
    </row>
    <row r="37" spans="1:29" ht="20.100000000000001" customHeight="1">
      <c r="A37" s="9"/>
      <c r="B37" s="14"/>
      <c r="C37" s="25" t="s">
        <v>68</v>
      </c>
      <c r="D37" s="25"/>
      <c r="E37" s="25"/>
      <c r="F37" s="25"/>
      <c r="G37" s="25"/>
      <c r="H37" s="25"/>
      <c r="I37" s="25"/>
      <c r="J37" s="25"/>
      <c r="K37" s="25"/>
      <c r="L37" s="40"/>
      <c r="M37" s="46" t="s">
        <v>24</v>
      </c>
      <c r="N37" s="57"/>
      <c r="O37" s="57"/>
      <c r="P37" s="57"/>
      <c r="Q37" s="57"/>
      <c r="R37" s="57"/>
      <c r="S37" s="57"/>
      <c r="T37" s="57"/>
      <c r="U37" s="59"/>
      <c r="V37" s="59"/>
      <c r="W37" s="86"/>
      <c r="X37" s="94"/>
      <c r="Y37" s="9"/>
      <c r="Z37" s="9"/>
      <c r="AA37" s="9"/>
      <c r="AC37" s="1" t="s">
        <v>69</v>
      </c>
    </row>
    <row r="38" spans="1:29" ht="20.100000000000001" customHeight="1">
      <c r="A38" s="9"/>
      <c r="B38" s="13" t="s">
        <v>71</v>
      </c>
      <c r="C38" s="25" t="s">
        <v>3</v>
      </c>
      <c r="D38" s="25"/>
      <c r="E38" s="25"/>
      <c r="F38" s="25"/>
      <c r="G38" s="25"/>
      <c r="H38" s="25"/>
      <c r="I38" s="25"/>
      <c r="J38" s="25"/>
      <c r="K38" s="25"/>
      <c r="L38" s="40"/>
      <c r="M38" s="47">
        <v>1</v>
      </c>
      <c r="N38" s="58">
        <v>0</v>
      </c>
      <c r="O38" s="58">
        <v>0</v>
      </c>
      <c r="P38" s="65" t="s">
        <v>52</v>
      </c>
      <c r="Q38" s="58">
        <v>1</v>
      </c>
      <c r="R38" s="58">
        <v>2</v>
      </c>
      <c r="S38" s="58">
        <v>3</v>
      </c>
      <c r="T38" s="76">
        <v>4</v>
      </c>
      <c r="U38" s="78"/>
      <c r="V38" s="79"/>
      <c r="W38" s="79"/>
      <c r="X38" s="79"/>
      <c r="Y38" s="9"/>
      <c r="Z38" s="9"/>
      <c r="AA38" s="9"/>
      <c r="AC38" s="1" t="str">
        <f>CONCATENATE(M38,N38,O38,P38,Q38,R38,S38,T38)</f>
        <v>100－1234</v>
      </c>
    </row>
    <row r="39" spans="1:29" ht="20.100000000000001" customHeight="1">
      <c r="A39" s="9"/>
      <c r="B39" s="15"/>
      <c r="C39" s="25" t="s">
        <v>72</v>
      </c>
      <c r="D39" s="25"/>
      <c r="E39" s="25"/>
      <c r="F39" s="25"/>
      <c r="G39" s="25"/>
      <c r="H39" s="25"/>
      <c r="I39" s="25"/>
      <c r="J39" s="25"/>
      <c r="K39" s="25"/>
      <c r="L39" s="40"/>
      <c r="M39" s="46" t="s">
        <v>244</v>
      </c>
      <c r="N39" s="57"/>
      <c r="O39" s="57"/>
      <c r="P39" s="57"/>
      <c r="Q39" s="57"/>
      <c r="R39" s="57"/>
      <c r="S39" s="57"/>
      <c r="T39" s="57"/>
      <c r="U39" s="60"/>
      <c r="V39" s="60"/>
      <c r="W39" s="87"/>
      <c r="X39" s="95"/>
      <c r="Y39" s="9"/>
      <c r="Z39" s="9"/>
      <c r="AA39" s="9"/>
    </row>
    <row r="40" spans="1:29" ht="20.100000000000001" customHeight="1">
      <c r="A40" s="9"/>
      <c r="B40" s="14"/>
      <c r="C40" s="25" t="s">
        <v>73</v>
      </c>
      <c r="D40" s="25"/>
      <c r="E40" s="25"/>
      <c r="F40" s="25"/>
      <c r="G40" s="25"/>
      <c r="H40" s="25"/>
      <c r="I40" s="25"/>
      <c r="J40" s="25"/>
      <c r="K40" s="25"/>
      <c r="L40" s="40"/>
      <c r="M40" s="46" t="s">
        <v>246</v>
      </c>
      <c r="N40" s="57"/>
      <c r="O40" s="57"/>
      <c r="P40" s="57"/>
      <c r="Q40" s="57"/>
      <c r="R40" s="57"/>
      <c r="S40" s="57"/>
      <c r="T40" s="57"/>
      <c r="U40" s="57"/>
      <c r="V40" s="57"/>
      <c r="W40" s="88"/>
      <c r="X40" s="96"/>
      <c r="Y40" s="9"/>
      <c r="Z40" s="9"/>
      <c r="AA40" s="9"/>
    </row>
    <row r="41" spans="1:29" ht="20.100000000000001" customHeight="1">
      <c r="A41" s="9"/>
      <c r="B41" s="13" t="s">
        <v>33</v>
      </c>
      <c r="C41" s="25" t="s">
        <v>50</v>
      </c>
      <c r="D41" s="25"/>
      <c r="E41" s="25"/>
      <c r="F41" s="25"/>
      <c r="G41" s="25"/>
      <c r="H41" s="25"/>
      <c r="I41" s="25"/>
      <c r="J41" s="25"/>
      <c r="K41" s="25"/>
      <c r="L41" s="40"/>
      <c r="M41" s="46" t="s">
        <v>247</v>
      </c>
      <c r="N41" s="57"/>
      <c r="O41" s="57"/>
      <c r="P41" s="57"/>
      <c r="Q41" s="57"/>
      <c r="R41" s="57"/>
      <c r="S41" s="57"/>
      <c r="T41" s="57"/>
      <c r="U41" s="57"/>
      <c r="V41" s="57"/>
      <c r="W41" s="88"/>
      <c r="X41" s="96"/>
      <c r="Y41" s="9"/>
      <c r="Z41" s="9"/>
      <c r="AA41" s="9"/>
    </row>
    <row r="42" spans="1:29" ht="20.100000000000001" customHeight="1">
      <c r="A42" s="9"/>
      <c r="B42" s="14"/>
      <c r="C42" s="25" t="s">
        <v>41</v>
      </c>
      <c r="D42" s="25"/>
      <c r="E42" s="25"/>
      <c r="F42" s="25"/>
      <c r="G42" s="25"/>
      <c r="H42" s="25"/>
      <c r="I42" s="25"/>
      <c r="J42" s="25"/>
      <c r="K42" s="25"/>
      <c r="L42" s="40"/>
      <c r="M42" s="48" t="s">
        <v>248</v>
      </c>
      <c r="N42" s="59"/>
      <c r="O42" s="59"/>
      <c r="P42" s="59"/>
      <c r="Q42" s="59"/>
      <c r="R42" s="59"/>
      <c r="S42" s="59"/>
      <c r="T42" s="59"/>
      <c r="U42" s="59"/>
      <c r="V42" s="59"/>
      <c r="W42" s="86"/>
      <c r="X42" s="94"/>
      <c r="Y42" s="9"/>
      <c r="Z42" s="9"/>
      <c r="AA42" s="9"/>
    </row>
    <row r="43" spans="1:29" ht="20.100000000000001" customHeight="1">
      <c r="A43" s="9"/>
      <c r="B43" s="16" t="s">
        <v>74</v>
      </c>
      <c r="C43" s="25" t="s">
        <v>0</v>
      </c>
      <c r="D43" s="25"/>
      <c r="E43" s="25"/>
      <c r="F43" s="25"/>
      <c r="G43" s="25"/>
      <c r="H43" s="25"/>
      <c r="I43" s="25"/>
      <c r="J43" s="25"/>
      <c r="K43" s="25"/>
      <c r="L43" s="40"/>
      <c r="M43" s="46" t="s">
        <v>249</v>
      </c>
      <c r="N43" s="57"/>
      <c r="O43" s="57"/>
      <c r="P43" s="57"/>
      <c r="Q43" s="57"/>
      <c r="R43" s="57"/>
      <c r="S43" s="57"/>
      <c r="T43" s="57"/>
      <c r="U43" s="57"/>
      <c r="V43" s="57"/>
      <c r="W43" s="88"/>
      <c r="X43" s="96"/>
      <c r="Y43" s="9"/>
      <c r="Z43" s="9"/>
      <c r="AA43" s="9"/>
    </row>
    <row r="44" spans="1:29" ht="20.100000000000001" customHeight="1">
      <c r="A44" s="9"/>
      <c r="B44" s="17"/>
      <c r="C44" s="26" t="s">
        <v>41</v>
      </c>
      <c r="D44" s="26"/>
      <c r="E44" s="26"/>
      <c r="F44" s="26"/>
      <c r="G44" s="26"/>
      <c r="H44" s="26"/>
      <c r="I44" s="26"/>
      <c r="J44" s="26"/>
      <c r="K44" s="26"/>
      <c r="L44" s="26"/>
      <c r="M44" s="46" t="s">
        <v>250</v>
      </c>
      <c r="N44" s="57"/>
      <c r="O44" s="57"/>
      <c r="P44" s="57"/>
      <c r="Q44" s="57"/>
      <c r="R44" s="57"/>
      <c r="S44" s="57"/>
      <c r="T44" s="57"/>
      <c r="U44" s="57"/>
      <c r="V44" s="57"/>
      <c r="W44" s="88"/>
      <c r="X44" s="96"/>
      <c r="Y44" s="9"/>
      <c r="Z44" s="9"/>
      <c r="AA44" s="9"/>
    </row>
    <row r="45" spans="1:29" ht="20.100000000000001" customHeight="1">
      <c r="A45" s="9"/>
      <c r="B45" s="13" t="s">
        <v>67</v>
      </c>
      <c r="C45" s="25" t="s">
        <v>48</v>
      </c>
      <c r="D45" s="25"/>
      <c r="E45" s="25"/>
      <c r="F45" s="25"/>
      <c r="G45" s="25"/>
      <c r="H45" s="25"/>
      <c r="I45" s="25"/>
      <c r="J45" s="25"/>
      <c r="K45" s="25"/>
      <c r="L45" s="40"/>
      <c r="M45" s="49" t="s">
        <v>251</v>
      </c>
      <c r="N45" s="60"/>
      <c r="O45" s="60"/>
      <c r="P45" s="60"/>
      <c r="Q45" s="60"/>
      <c r="R45" s="60"/>
      <c r="S45" s="60"/>
      <c r="T45" s="60"/>
      <c r="U45" s="60"/>
      <c r="V45" s="60"/>
      <c r="W45" s="87"/>
      <c r="X45" s="95"/>
      <c r="Y45" s="9"/>
      <c r="Z45" s="9"/>
      <c r="AA45" s="9"/>
    </row>
    <row r="46" spans="1:29" ht="20.100000000000001" customHeight="1">
      <c r="A46" s="9"/>
      <c r="B46" s="18"/>
      <c r="C46" s="25" t="s">
        <v>75</v>
      </c>
      <c r="D46" s="25"/>
      <c r="E46" s="25"/>
      <c r="F46" s="25"/>
      <c r="G46" s="25"/>
      <c r="H46" s="25"/>
      <c r="I46" s="25"/>
      <c r="J46" s="25"/>
      <c r="K46" s="25"/>
      <c r="L46" s="40"/>
      <c r="M46" s="50" t="s">
        <v>252</v>
      </c>
      <c r="N46" s="61"/>
      <c r="O46" s="61"/>
      <c r="P46" s="61"/>
      <c r="Q46" s="61"/>
      <c r="R46" s="61"/>
      <c r="S46" s="61"/>
      <c r="T46" s="61"/>
      <c r="U46" s="61"/>
      <c r="V46" s="61"/>
      <c r="W46" s="89"/>
      <c r="X46" s="97"/>
      <c r="Y46" s="9"/>
      <c r="Z46" s="9"/>
      <c r="AA46" s="9"/>
    </row>
    <row r="47" spans="1:29" ht="16.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row>
    <row r="48" spans="1:29" ht="20.100000000000001" customHeight="1">
      <c r="A48" s="10" t="s">
        <v>120</v>
      </c>
      <c r="B48" s="9"/>
      <c r="C48" s="9"/>
      <c r="D48" s="9"/>
      <c r="E48" s="9"/>
      <c r="F48" s="9"/>
      <c r="G48" s="9"/>
      <c r="H48" s="9"/>
      <c r="I48" s="9"/>
      <c r="J48" s="9"/>
      <c r="K48" s="9"/>
      <c r="L48" s="9"/>
      <c r="M48" s="9"/>
      <c r="N48" s="9"/>
      <c r="O48" s="9"/>
      <c r="P48" s="9"/>
      <c r="Q48" s="9"/>
      <c r="R48" s="9"/>
      <c r="S48" s="9"/>
      <c r="T48" s="9"/>
      <c r="U48" s="9"/>
      <c r="V48" s="9"/>
      <c r="W48" s="9"/>
      <c r="X48" s="9"/>
      <c r="Y48" s="9"/>
      <c r="Z48" s="9"/>
      <c r="AA48" s="9"/>
    </row>
    <row r="49" spans="1:27" ht="14.25">
      <c r="A49" s="9"/>
      <c r="B49" s="7" t="s">
        <v>264</v>
      </c>
      <c r="C49" s="9"/>
      <c r="D49" s="9"/>
      <c r="E49" s="9"/>
      <c r="F49" s="9"/>
      <c r="G49" s="9"/>
      <c r="H49" s="9"/>
      <c r="I49" s="9"/>
      <c r="J49" s="9"/>
      <c r="K49" s="9"/>
      <c r="L49" s="9"/>
      <c r="M49" s="9"/>
      <c r="N49" s="9"/>
      <c r="O49" s="9"/>
      <c r="P49" s="9"/>
      <c r="Q49" s="9"/>
      <c r="R49" s="9"/>
      <c r="S49" s="9"/>
      <c r="T49" s="9"/>
      <c r="U49" s="9"/>
      <c r="V49" s="9"/>
      <c r="W49" s="9"/>
      <c r="X49" s="98"/>
      <c r="Y49" s="9"/>
      <c r="Z49" s="9"/>
      <c r="AA49" s="9"/>
    </row>
    <row r="50" spans="1:27" ht="13.5">
      <c r="A50" s="9"/>
      <c r="B50" s="19"/>
      <c r="C50" s="27"/>
      <c r="D50" s="27"/>
      <c r="E50" s="27"/>
      <c r="F50" s="27"/>
      <c r="G50" s="27"/>
      <c r="H50" s="27"/>
      <c r="I50" s="27"/>
      <c r="J50" s="27"/>
      <c r="K50" s="27"/>
      <c r="L50" s="27"/>
      <c r="M50" s="27"/>
      <c r="N50" s="27"/>
      <c r="O50" s="27"/>
      <c r="P50" s="27"/>
      <c r="Q50" s="27"/>
      <c r="R50" s="27"/>
      <c r="S50" s="27"/>
      <c r="T50" s="27"/>
      <c r="U50" s="27"/>
      <c r="V50" s="27"/>
      <c r="W50" s="27"/>
      <c r="X50" s="27"/>
      <c r="Y50" s="27"/>
      <c r="Z50" s="27"/>
      <c r="AA50" s="27"/>
    </row>
    <row r="51" spans="1:27" ht="28.5" customHeight="1">
      <c r="A51" s="9"/>
      <c r="B51" s="20" t="s">
        <v>78</v>
      </c>
      <c r="C51" s="20" t="s">
        <v>80</v>
      </c>
      <c r="D51" s="20"/>
      <c r="E51" s="20"/>
      <c r="F51" s="20"/>
      <c r="G51" s="20"/>
      <c r="H51" s="20"/>
      <c r="I51" s="20"/>
      <c r="J51" s="20"/>
      <c r="K51" s="20"/>
      <c r="L51" s="20"/>
      <c r="M51" s="20" t="s">
        <v>83</v>
      </c>
      <c r="N51" s="20"/>
      <c r="O51" s="20"/>
      <c r="P51" s="20"/>
      <c r="Q51" s="20"/>
      <c r="R51" s="22" t="s">
        <v>12</v>
      </c>
      <c r="S51" s="72"/>
      <c r="T51" s="72"/>
      <c r="U51" s="72"/>
      <c r="V51" s="72"/>
      <c r="W51" s="90"/>
      <c r="X51" s="20" t="s">
        <v>85</v>
      </c>
      <c r="Y51" s="73" t="s">
        <v>2</v>
      </c>
      <c r="Z51" s="27"/>
      <c r="AA51" s="27"/>
    </row>
    <row r="52" spans="1:27" ht="28.5" customHeight="1">
      <c r="A52" s="9"/>
      <c r="B52" s="20"/>
      <c r="C52" s="28"/>
      <c r="D52" s="28"/>
      <c r="E52" s="28"/>
      <c r="F52" s="28"/>
      <c r="G52" s="28"/>
      <c r="H52" s="28"/>
      <c r="I52" s="28"/>
      <c r="J52" s="28"/>
      <c r="K52" s="28"/>
      <c r="L52" s="28"/>
      <c r="M52" s="28"/>
      <c r="N52" s="28"/>
      <c r="O52" s="28"/>
      <c r="P52" s="28"/>
      <c r="Q52" s="28"/>
      <c r="R52" s="69" t="s">
        <v>82</v>
      </c>
      <c r="S52" s="73"/>
      <c r="T52" s="73"/>
      <c r="U52" s="73"/>
      <c r="V52" s="73"/>
      <c r="W52" s="73" t="s">
        <v>36</v>
      </c>
      <c r="X52" s="28"/>
      <c r="Y52" s="102"/>
      <c r="Z52" s="107"/>
      <c r="AA52" s="107"/>
    </row>
    <row r="53" spans="1:27" ht="38.25" customHeight="1">
      <c r="A53" s="9"/>
      <c r="B53" s="21">
        <v>1</v>
      </c>
      <c r="C53" s="29" t="s">
        <v>239</v>
      </c>
      <c r="D53" s="35"/>
      <c r="E53" s="35"/>
      <c r="F53" s="35"/>
      <c r="G53" s="35"/>
      <c r="H53" s="35"/>
      <c r="I53" s="35"/>
      <c r="J53" s="35"/>
      <c r="K53" s="35"/>
      <c r="L53" s="41"/>
      <c r="M53" s="51" t="s">
        <v>223</v>
      </c>
      <c r="N53" s="62"/>
      <c r="O53" s="62"/>
      <c r="P53" s="62"/>
      <c r="Q53" s="66"/>
      <c r="R53" s="70" t="s">
        <v>234</v>
      </c>
      <c r="S53" s="74"/>
      <c r="T53" s="74"/>
      <c r="U53" s="74"/>
      <c r="V53" s="80"/>
      <c r="W53" s="91" t="s">
        <v>141</v>
      </c>
      <c r="X53" s="99" t="s">
        <v>218</v>
      </c>
      <c r="Y53" s="103" t="s">
        <v>25</v>
      </c>
      <c r="Z53" s="108"/>
      <c r="AA53" s="109"/>
    </row>
    <row r="54" spans="1:27" ht="38.25" customHeight="1">
      <c r="A54" s="9"/>
      <c r="B54" s="22">
        <f t="shared" ref="B54:B117" si="0">B53+1</f>
        <v>2</v>
      </c>
      <c r="C54" s="30">
        <v>1334567890</v>
      </c>
      <c r="D54" s="36"/>
      <c r="E54" s="36"/>
      <c r="F54" s="36"/>
      <c r="G54" s="36"/>
      <c r="H54" s="36"/>
      <c r="I54" s="36"/>
      <c r="J54" s="36"/>
      <c r="K54" s="36"/>
      <c r="L54" s="42"/>
      <c r="M54" s="52" t="s">
        <v>258</v>
      </c>
      <c r="N54" s="63"/>
      <c r="O54" s="63"/>
      <c r="P54" s="63"/>
      <c r="Q54" s="67"/>
      <c r="R54" s="53" t="s">
        <v>223</v>
      </c>
      <c r="S54" s="64"/>
      <c r="T54" s="64"/>
      <c r="U54" s="64"/>
      <c r="V54" s="68"/>
      <c r="W54" s="92" t="s">
        <v>141</v>
      </c>
      <c r="X54" s="100" t="s">
        <v>218</v>
      </c>
      <c r="Y54" s="104" t="s">
        <v>145</v>
      </c>
      <c r="Z54" s="108"/>
      <c r="AA54" s="109"/>
    </row>
    <row r="55" spans="1:27" ht="38.25" customHeight="1">
      <c r="A55" s="9"/>
      <c r="B55" s="22">
        <f t="shared" si="0"/>
        <v>3</v>
      </c>
      <c r="C55" s="30">
        <v>1334567891</v>
      </c>
      <c r="D55" s="36"/>
      <c r="E55" s="36"/>
      <c r="F55" s="36"/>
      <c r="G55" s="36"/>
      <c r="H55" s="36"/>
      <c r="I55" s="36"/>
      <c r="J55" s="36"/>
      <c r="K55" s="36"/>
      <c r="L55" s="42"/>
      <c r="M55" s="53" t="s">
        <v>223</v>
      </c>
      <c r="N55" s="64"/>
      <c r="O55" s="64"/>
      <c r="P55" s="64"/>
      <c r="Q55" s="68"/>
      <c r="R55" s="53" t="s">
        <v>223</v>
      </c>
      <c r="S55" s="64"/>
      <c r="T55" s="64"/>
      <c r="U55" s="64"/>
      <c r="V55" s="68"/>
      <c r="W55" s="92" t="s">
        <v>235</v>
      </c>
      <c r="X55" s="100" t="s">
        <v>202</v>
      </c>
      <c r="Y55" s="104" t="s">
        <v>9</v>
      </c>
      <c r="Z55" s="108"/>
      <c r="AA55" s="109"/>
    </row>
    <row r="56" spans="1:27" ht="38.25" customHeight="1">
      <c r="A56" s="9"/>
      <c r="B56" s="22">
        <f t="shared" si="0"/>
        <v>4</v>
      </c>
      <c r="C56" s="30">
        <v>1334567892</v>
      </c>
      <c r="D56" s="36"/>
      <c r="E56" s="36"/>
      <c r="F56" s="36"/>
      <c r="G56" s="36"/>
      <c r="H56" s="36"/>
      <c r="I56" s="36"/>
      <c r="J56" s="36"/>
      <c r="K56" s="36"/>
      <c r="L56" s="42"/>
      <c r="M56" s="53" t="s">
        <v>140</v>
      </c>
      <c r="N56" s="64"/>
      <c r="O56" s="64"/>
      <c r="P56" s="64"/>
      <c r="Q56" s="68"/>
      <c r="R56" s="53" t="s">
        <v>210</v>
      </c>
      <c r="S56" s="64"/>
      <c r="T56" s="64"/>
      <c r="U56" s="64"/>
      <c r="V56" s="68"/>
      <c r="W56" s="92" t="s">
        <v>140</v>
      </c>
      <c r="X56" s="100" t="s">
        <v>236</v>
      </c>
      <c r="Y56" s="104" t="s">
        <v>185</v>
      </c>
      <c r="Z56" s="108"/>
      <c r="AA56" s="109"/>
    </row>
    <row r="57" spans="1:27" ht="38.25" customHeight="1">
      <c r="A57" s="9"/>
      <c r="B57" s="22">
        <f t="shared" si="0"/>
        <v>5</v>
      </c>
      <c r="C57" s="30">
        <v>1334567893</v>
      </c>
      <c r="D57" s="36"/>
      <c r="E57" s="36"/>
      <c r="F57" s="36"/>
      <c r="G57" s="36"/>
      <c r="H57" s="36"/>
      <c r="I57" s="36"/>
      <c r="J57" s="36"/>
      <c r="K57" s="36"/>
      <c r="L57" s="42"/>
      <c r="M57" s="53" t="s">
        <v>233</v>
      </c>
      <c r="N57" s="64"/>
      <c r="O57" s="64"/>
      <c r="P57" s="64"/>
      <c r="Q57" s="68"/>
      <c r="R57" s="53" t="s">
        <v>233</v>
      </c>
      <c r="S57" s="64"/>
      <c r="T57" s="64"/>
      <c r="U57" s="64"/>
      <c r="V57" s="68"/>
      <c r="W57" s="92" t="s">
        <v>237</v>
      </c>
      <c r="X57" s="100" t="s">
        <v>238</v>
      </c>
      <c r="Y57" s="104" t="s">
        <v>38</v>
      </c>
      <c r="Z57" s="108"/>
      <c r="AA57" s="109"/>
    </row>
    <row r="58" spans="1:27" ht="38.25" customHeight="1">
      <c r="A58" s="9"/>
      <c r="B58" s="22">
        <f t="shared" si="0"/>
        <v>6</v>
      </c>
      <c r="C58" s="30">
        <v>1334567893</v>
      </c>
      <c r="D58" s="36"/>
      <c r="E58" s="36"/>
      <c r="F58" s="36"/>
      <c r="G58" s="36"/>
      <c r="H58" s="36"/>
      <c r="I58" s="36"/>
      <c r="J58" s="36"/>
      <c r="K58" s="36"/>
      <c r="L58" s="42"/>
      <c r="M58" s="53" t="s">
        <v>233</v>
      </c>
      <c r="N58" s="64"/>
      <c r="O58" s="64"/>
      <c r="P58" s="64"/>
      <c r="Q58" s="68"/>
      <c r="R58" s="53" t="s">
        <v>233</v>
      </c>
      <c r="S58" s="64"/>
      <c r="T58" s="64"/>
      <c r="U58" s="64"/>
      <c r="V58" s="68"/>
      <c r="W58" s="92" t="s">
        <v>237</v>
      </c>
      <c r="X58" s="100" t="s">
        <v>238</v>
      </c>
      <c r="Y58" s="104" t="s">
        <v>187</v>
      </c>
      <c r="Z58" s="108"/>
      <c r="AA58" s="109"/>
    </row>
    <row r="59" spans="1:27" ht="38.25" customHeight="1">
      <c r="A59" s="9"/>
      <c r="B59" s="22">
        <f t="shared" si="0"/>
        <v>7</v>
      </c>
      <c r="C59" s="31"/>
      <c r="D59" s="37"/>
      <c r="E59" s="37"/>
      <c r="F59" s="37"/>
      <c r="G59" s="37"/>
      <c r="H59" s="37"/>
      <c r="I59" s="37"/>
      <c r="J59" s="37"/>
      <c r="K59" s="37"/>
      <c r="L59" s="43"/>
      <c r="M59" s="54"/>
      <c r="N59" s="54"/>
      <c r="O59" s="54"/>
      <c r="P59" s="54"/>
      <c r="Q59" s="54"/>
      <c r="R59" s="71"/>
      <c r="S59" s="75"/>
      <c r="T59" s="75"/>
      <c r="U59" s="75"/>
      <c r="V59" s="81"/>
      <c r="W59" s="54"/>
      <c r="X59" s="100"/>
      <c r="Y59" s="104"/>
      <c r="Z59" s="108"/>
      <c r="AA59" s="109"/>
    </row>
    <row r="60" spans="1:27" ht="38.25" customHeight="1">
      <c r="A60" s="9"/>
      <c r="B60" s="22">
        <f t="shared" si="0"/>
        <v>8</v>
      </c>
      <c r="C60" s="31"/>
      <c r="D60" s="37"/>
      <c r="E60" s="37"/>
      <c r="F60" s="37"/>
      <c r="G60" s="37"/>
      <c r="H60" s="37"/>
      <c r="I60" s="37"/>
      <c r="J60" s="37"/>
      <c r="K60" s="37"/>
      <c r="L60" s="43"/>
      <c r="M60" s="54"/>
      <c r="N60" s="54"/>
      <c r="O60" s="54"/>
      <c r="P60" s="54"/>
      <c r="Q60" s="54"/>
      <c r="R60" s="54"/>
      <c r="S60" s="54"/>
      <c r="T60" s="54"/>
      <c r="U60" s="54"/>
      <c r="V60" s="54"/>
      <c r="W60" s="54"/>
      <c r="X60" s="100"/>
      <c r="Y60" s="104"/>
      <c r="Z60" s="108"/>
      <c r="AA60" s="109"/>
    </row>
    <row r="61" spans="1:27" ht="38.25" customHeight="1">
      <c r="A61" s="9"/>
      <c r="B61" s="22">
        <f t="shared" si="0"/>
        <v>9</v>
      </c>
      <c r="C61" s="31"/>
      <c r="D61" s="37"/>
      <c r="E61" s="37"/>
      <c r="F61" s="37"/>
      <c r="G61" s="37"/>
      <c r="H61" s="37"/>
      <c r="I61" s="37"/>
      <c r="J61" s="37"/>
      <c r="K61" s="37"/>
      <c r="L61" s="43"/>
      <c r="M61" s="54"/>
      <c r="N61" s="54"/>
      <c r="O61" s="54"/>
      <c r="P61" s="54"/>
      <c r="Q61" s="54"/>
      <c r="R61" s="54"/>
      <c r="S61" s="54"/>
      <c r="T61" s="54"/>
      <c r="U61" s="54"/>
      <c r="V61" s="54"/>
      <c r="W61" s="54"/>
      <c r="X61" s="100"/>
      <c r="Y61" s="104"/>
      <c r="Z61" s="108"/>
      <c r="AA61" s="109"/>
    </row>
    <row r="62" spans="1:27" ht="38.25" customHeight="1">
      <c r="A62" s="9"/>
      <c r="B62" s="22">
        <f t="shared" si="0"/>
        <v>10</v>
      </c>
      <c r="C62" s="31"/>
      <c r="D62" s="37"/>
      <c r="E62" s="37"/>
      <c r="F62" s="37"/>
      <c r="G62" s="37"/>
      <c r="H62" s="37"/>
      <c r="I62" s="37"/>
      <c r="J62" s="37"/>
      <c r="K62" s="37"/>
      <c r="L62" s="43"/>
      <c r="M62" s="54"/>
      <c r="N62" s="54"/>
      <c r="O62" s="54"/>
      <c r="P62" s="54"/>
      <c r="Q62" s="54"/>
      <c r="R62" s="54"/>
      <c r="S62" s="54"/>
      <c r="T62" s="54"/>
      <c r="U62" s="54"/>
      <c r="V62" s="54"/>
      <c r="W62" s="54"/>
      <c r="X62" s="100"/>
      <c r="Y62" s="104"/>
      <c r="Z62" s="108"/>
      <c r="AA62" s="109"/>
    </row>
    <row r="63" spans="1:27" ht="38.25" customHeight="1">
      <c r="A63" s="9"/>
      <c r="B63" s="22">
        <f t="shared" si="0"/>
        <v>11</v>
      </c>
      <c r="C63" s="31"/>
      <c r="D63" s="37"/>
      <c r="E63" s="37"/>
      <c r="F63" s="37"/>
      <c r="G63" s="37"/>
      <c r="H63" s="37"/>
      <c r="I63" s="37"/>
      <c r="J63" s="37"/>
      <c r="K63" s="37"/>
      <c r="L63" s="43"/>
      <c r="M63" s="54"/>
      <c r="N63" s="54"/>
      <c r="O63" s="54"/>
      <c r="P63" s="54"/>
      <c r="Q63" s="54"/>
      <c r="R63" s="54"/>
      <c r="S63" s="54"/>
      <c r="T63" s="54"/>
      <c r="U63" s="54"/>
      <c r="V63" s="54"/>
      <c r="W63" s="54"/>
      <c r="X63" s="100"/>
      <c r="Y63" s="104"/>
      <c r="Z63" s="108"/>
      <c r="AA63" s="109"/>
    </row>
    <row r="64" spans="1:27" ht="38.25" customHeight="1">
      <c r="A64" s="9"/>
      <c r="B64" s="22">
        <f t="shared" si="0"/>
        <v>12</v>
      </c>
      <c r="C64" s="31"/>
      <c r="D64" s="37"/>
      <c r="E64" s="37"/>
      <c r="F64" s="37"/>
      <c r="G64" s="37"/>
      <c r="H64" s="37"/>
      <c r="I64" s="37"/>
      <c r="J64" s="37"/>
      <c r="K64" s="37"/>
      <c r="L64" s="43"/>
      <c r="M64" s="54"/>
      <c r="N64" s="54"/>
      <c r="O64" s="54"/>
      <c r="P64" s="54"/>
      <c r="Q64" s="54"/>
      <c r="R64" s="54"/>
      <c r="S64" s="54"/>
      <c r="T64" s="54"/>
      <c r="U64" s="54"/>
      <c r="V64" s="54"/>
      <c r="W64" s="54"/>
      <c r="X64" s="100"/>
      <c r="Y64" s="104"/>
      <c r="Z64" s="108"/>
      <c r="AA64" s="109"/>
    </row>
    <row r="65" spans="1:27" ht="38.25" customHeight="1">
      <c r="A65" s="9"/>
      <c r="B65" s="22">
        <f t="shared" si="0"/>
        <v>13</v>
      </c>
      <c r="C65" s="31"/>
      <c r="D65" s="37"/>
      <c r="E65" s="37"/>
      <c r="F65" s="37"/>
      <c r="G65" s="37"/>
      <c r="H65" s="37"/>
      <c r="I65" s="37"/>
      <c r="J65" s="37"/>
      <c r="K65" s="37"/>
      <c r="L65" s="43"/>
      <c r="M65" s="54"/>
      <c r="N65" s="54"/>
      <c r="O65" s="54"/>
      <c r="P65" s="54"/>
      <c r="Q65" s="54"/>
      <c r="R65" s="54"/>
      <c r="S65" s="54"/>
      <c r="T65" s="54"/>
      <c r="U65" s="54"/>
      <c r="V65" s="54"/>
      <c r="W65" s="54"/>
      <c r="X65" s="100"/>
      <c r="Y65" s="104"/>
      <c r="Z65" s="108"/>
      <c r="AA65" s="109"/>
    </row>
    <row r="66" spans="1:27" ht="38.25" customHeight="1">
      <c r="A66" s="9"/>
      <c r="B66" s="22">
        <f t="shared" si="0"/>
        <v>14</v>
      </c>
      <c r="C66" s="31"/>
      <c r="D66" s="37"/>
      <c r="E66" s="37"/>
      <c r="F66" s="37"/>
      <c r="G66" s="37"/>
      <c r="H66" s="37"/>
      <c r="I66" s="37"/>
      <c r="J66" s="37"/>
      <c r="K66" s="37"/>
      <c r="L66" s="43"/>
      <c r="M66" s="54"/>
      <c r="N66" s="54"/>
      <c r="O66" s="54"/>
      <c r="P66" s="54"/>
      <c r="Q66" s="54"/>
      <c r="R66" s="54"/>
      <c r="S66" s="54"/>
      <c r="T66" s="54"/>
      <c r="U66" s="54"/>
      <c r="V66" s="54"/>
      <c r="W66" s="54"/>
      <c r="X66" s="100"/>
      <c r="Y66" s="104"/>
      <c r="Z66" s="108"/>
      <c r="AA66" s="109"/>
    </row>
    <row r="67" spans="1:27" ht="38.25" customHeight="1">
      <c r="A67" s="9"/>
      <c r="B67" s="22">
        <f t="shared" si="0"/>
        <v>15</v>
      </c>
      <c r="C67" s="31"/>
      <c r="D67" s="37"/>
      <c r="E67" s="37"/>
      <c r="F67" s="37"/>
      <c r="G67" s="37"/>
      <c r="H67" s="37"/>
      <c r="I67" s="37"/>
      <c r="J67" s="37"/>
      <c r="K67" s="37"/>
      <c r="L67" s="43"/>
      <c r="M67" s="54"/>
      <c r="N67" s="54"/>
      <c r="O67" s="54"/>
      <c r="P67" s="54"/>
      <c r="Q67" s="54"/>
      <c r="R67" s="54"/>
      <c r="S67" s="54"/>
      <c r="T67" s="54"/>
      <c r="U67" s="54"/>
      <c r="V67" s="54"/>
      <c r="W67" s="54"/>
      <c r="X67" s="100"/>
      <c r="Y67" s="104"/>
      <c r="Z67" s="108"/>
      <c r="AA67" s="109"/>
    </row>
    <row r="68" spans="1:27" ht="38.25" customHeight="1">
      <c r="A68" s="9"/>
      <c r="B68" s="22">
        <f t="shared" si="0"/>
        <v>16</v>
      </c>
      <c r="C68" s="31"/>
      <c r="D68" s="37"/>
      <c r="E68" s="37"/>
      <c r="F68" s="37"/>
      <c r="G68" s="37"/>
      <c r="H68" s="37"/>
      <c r="I68" s="37"/>
      <c r="J68" s="37"/>
      <c r="K68" s="37"/>
      <c r="L68" s="43"/>
      <c r="M68" s="54"/>
      <c r="N68" s="54"/>
      <c r="O68" s="54"/>
      <c r="P68" s="54"/>
      <c r="Q68" s="54"/>
      <c r="R68" s="54"/>
      <c r="S68" s="54"/>
      <c r="T68" s="54"/>
      <c r="U68" s="54"/>
      <c r="V68" s="54"/>
      <c r="W68" s="54"/>
      <c r="X68" s="100"/>
      <c r="Y68" s="104"/>
      <c r="Z68" s="108"/>
      <c r="AA68" s="109"/>
    </row>
    <row r="69" spans="1:27" ht="38.25" customHeight="1">
      <c r="A69" s="9"/>
      <c r="B69" s="22">
        <f t="shared" si="0"/>
        <v>17</v>
      </c>
      <c r="C69" s="31"/>
      <c r="D69" s="37"/>
      <c r="E69" s="37"/>
      <c r="F69" s="37"/>
      <c r="G69" s="37"/>
      <c r="H69" s="37"/>
      <c r="I69" s="37"/>
      <c r="J69" s="37"/>
      <c r="K69" s="37"/>
      <c r="L69" s="43"/>
      <c r="M69" s="54"/>
      <c r="N69" s="54"/>
      <c r="O69" s="54"/>
      <c r="P69" s="54"/>
      <c r="Q69" s="54"/>
      <c r="R69" s="54"/>
      <c r="S69" s="54"/>
      <c r="T69" s="54"/>
      <c r="U69" s="54"/>
      <c r="V69" s="54"/>
      <c r="W69" s="54"/>
      <c r="X69" s="100"/>
      <c r="Y69" s="104"/>
      <c r="Z69" s="108"/>
      <c r="AA69" s="109"/>
    </row>
    <row r="70" spans="1:27" ht="38.25" customHeight="1">
      <c r="A70" s="9"/>
      <c r="B70" s="22">
        <f t="shared" si="0"/>
        <v>18</v>
      </c>
      <c r="C70" s="31"/>
      <c r="D70" s="37"/>
      <c r="E70" s="37"/>
      <c r="F70" s="37"/>
      <c r="G70" s="37"/>
      <c r="H70" s="37"/>
      <c r="I70" s="37"/>
      <c r="J70" s="37"/>
      <c r="K70" s="37"/>
      <c r="L70" s="43"/>
      <c r="M70" s="54"/>
      <c r="N70" s="54"/>
      <c r="O70" s="54"/>
      <c r="P70" s="54"/>
      <c r="Q70" s="54"/>
      <c r="R70" s="54"/>
      <c r="S70" s="54"/>
      <c r="T70" s="54"/>
      <c r="U70" s="54"/>
      <c r="V70" s="54"/>
      <c r="W70" s="54"/>
      <c r="X70" s="100"/>
      <c r="Y70" s="104"/>
      <c r="Z70" s="108"/>
      <c r="AA70" s="109"/>
    </row>
    <row r="71" spans="1:27" ht="38.25" customHeight="1">
      <c r="A71" s="9"/>
      <c r="B71" s="22">
        <f t="shared" si="0"/>
        <v>19</v>
      </c>
      <c r="C71" s="31"/>
      <c r="D71" s="37"/>
      <c r="E71" s="37"/>
      <c r="F71" s="37"/>
      <c r="G71" s="37"/>
      <c r="H71" s="37"/>
      <c r="I71" s="37"/>
      <c r="J71" s="37"/>
      <c r="K71" s="37"/>
      <c r="L71" s="43"/>
      <c r="M71" s="54"/>
      <c r="N71" s="54"/>
      <c r="O71" s="54"/>
      <c r="P71" s="54"/>
      <c r="Q71" s="54"/>
      <c r="R71" s="54"/>
      <c r="S71" s="54"/>
      <c r="T71" s="54"/>
      <c r="U71" s="54"/>
      <c r="V71" s="54"/>
      <c r="W71" s="54"/>
      <c r="X71" s="100"/>
      <c r="Y71" s="104"/>
      <c r="Z71" s="108"/>
      <c r="AA71" s="109"/>
    </row>
    <row r="72" spans="1:27" ht="38.25" customHeight="1">
      <c r="A72" s="9"/>
      <c r="B72" s="22">
        <f t="shared" si="0"/>
        <v>20</v>
      </c>
      <c r="C72" s="31"/>
      <c r="D72" s="37"/>
      <c r="E72" s="37"/>
      <c r="F72" s="37"/>
      <c r="G72" s="37"/>
      <c r="H72" s="37"/>
      <c r="I72" s="37"/>
      <c r="J72" s="37"/>
      <c r="K72" s="37"/>
      <c r="L72" s="43"/>
      <c r="M72" s="54"/>
      <c r="N72" s="54"/>
      <c r="O72" s="54"/>
      <c r="P72" s="54"/>
      <c r="Q72" s="54"/>
      <c r="R72" s="54"/>
      <c r="S72" s="54"/>
      <c r="T72" s="54"/>
      <c r="U72" s="54"/>
      <c r="V72" s="54"/>
      <c r="W72" s="54"/>
      <c r="X72" s="100"/>
      <c r="Y72" s="104"/>
      <c r="Z72" s="108"/>
      <c r="AA72" s="109"/>
    </row>
    <row r="73" spans="1:27" ht="38.25" customHeight="1">
      <c r="A73" s="9"/>
      <c r="B73" s="22">
        <f t="shared" si="0"/>
        <v>21</v>
      </c>
      <c r="C73" s="31"/>
      <c r="D73" s="37"/>
      <c r="E73" s="37"/>
      <c r="F73" s="37"/>
      <c r="G73" s="37"/>
      <c r="H73" s="37"/>
      <c r="I73" s="37"/>
      <c r="J73" s="37"/>
      <c r="K73" s="37"/>
      <c r="L73" s="43"/>
      <c r="M73" s="54"/>
      <c r="N73" s="54"/>
      <c r="O73" s="54"/>
      <c r="P73" s="54"/>
      <c r="Q73" s="54"/>
      <c r="R73" s="54"/>
      <c r="S73" s="54"/>
      <c r="T73" s="54"/>
      <c r="U73" s="54"/>
      <c r="V73" s="54"/>
      <c r="W73" s="54"/>
      <c r="X73" s="100"/>
      <c r="Y73" s="104"/>
      <c r="Z73" s="108"/>
      <c r="AA73" s="109"/>
    </row>
    <row r="74" spans="1:27" ht="38.25" customHeight="1">
      <c r="A74" s="9"/>
      <c r="B74" s="22">
        <f t="shared" si="0"/>
        <v>22</v>
      </c>
      <c r="C74" s="31"/>
      <c r="D74" s="37"/>
      <c r="E74" s="37"/>
      <c r="F74" s="37"/>
      <c r="G74" s="37"/>
      <c r="H74" s="37"/>
      <c r="I74" s="37"/>
      <c r="J74" s="37"/>
      <c r="K74" s="37"/>
      <c r="L74" s="43"/>
      <c r="M74" s="54"/>
      <c r="N74" s="54"/>
      <c r="O74" s="54"/>
      <c r="P74" s="54"/>
      <c r="Q74" s="54"/>
      <c r="R74" s="54"/>
      <c r="S74" s="54"/>
      <c r="T74" s="54"/>
      <c r="U74" s="54"/>
      <c r="V74" s="54"/>
      <c r="W74" s="54"/>
      <c r="X74" s="100"/>
      <c r="Y74" s="104"/>
      <c r="Z74" s="108"/>
      <c r="AA74" s="109"/>
    </row>
    <row r="75" spans="1:27" ht="38.25" customHeight="1">
      <c r="A75" s="9"/>
      <c r="B75" s="22">
        <f t="shared" si="0"/>
        <v>23</v>
      </c>
      <c r="C75" s="31"/>
      <c r="D75" s="37"/>
      <c r="E75" s="37"/>
      <c r="F75" s="37"/>
      <c r="G75" s="37"/>
      <c r="H75" s="37"/>
      <c r="I75" s="37"/>
      <c r="J75" s="37"/>
      <c r="K75" s="37"/>
      <c r="L75" s="43"/>
      <c r="M75" s="54"/>
      <c r="N75" s="54"/>
      <c r="O75" s="54"/>
      <c r="P75" s="54"/>
      <c r="Q75" s="54"/>
      <c r="R75" s="54"/>
      <c r="S75" s="54"/>
      <c r="T75" s="54"/>
      <c r="U75" s="54"/>
      <c r="V75" s="54"/>
      <c r="W75" s="54"/>
      <c r="X75" s="100"/>
      <c r="Y75" s="104"/>
      <c r="Z75" s="108"/>
      <c r="AA75" s="109"/>
    </row>
    <row r="76" spans="1:27" ht="38.25" customHeight="1">
      <c r="A76" s="9"/>
      <c r="B76" s="22">
        <f t="shared" si="0"/>
        <v>24</v>
      </c>
      <c r="C76" s="31"/>
      <c r="D76" s="37"/>
      <c r="E76" s="37"/>
      <c r="F76" s="37"/>
      <c r="G76" s="37"/>
      <c r="H76" s="37"/>
      <c r="I76" s="37"/>
      <c r="J76" s="37"/>
      <c r="K76" s="37"/>
      <c r="L76" s="43"/>
      <c r="M76" s="54"/>
      <c r="N76" s="54"/>
      <c r="O76" s="54"/>
      <c r="P76" s="54"/>
      <c r="Q76" s="54"/>
      <c r="R76" s="54"/>
      <c r="S76" s="54"/>
      <c r="T76" s="54"/>
      <c r="U76" s="54"/>
      <c r="V76" s="54"/>
      <c r="W76" s="54"/>
      <c r="X76" s="100"/>
      <c r="Y76" s="104"/>
      <c r="Z76" s="108"/>
      <c r="AA76" s="109"/>
    </row>
    <row r="77" spans="1:27" ht="38.25" customHeight="1">
      <c r="A77" s="9"/>
      <c r="B77" s="22">
        <f t="shared" si="0"/>
        <v>25</v>
      </c>
      <c r="C77" s="31"/>
      <c r="D77" s="37"/>
      <c r="E77" s="37"/>
      <c r="F77" s="37"/>
      <c r="G77" s="37"/>
      <c r="H77" s="37"/>
      <c r="I77" s="37"/>
      <c r="J77" s="37"/>
      <c r="K77" s="37"/>
      <c r="L77" s="43"/>
      <c r="M77" s="54"/>
      <c r="N77" s="54"/>
      <c r="O77" s="54"/>
      <c r="P77" s="54"/>
      <c r="Q77" s="54"/>
      <c r="R77" s="54"/>
      <c r="S77" s="54"/>
      <c r="T77" s="54"/>
      <c r="U77" s="54"/>
      <c r="V77" s="54"/>
      <c r="W77" s="54"/>
      <c r="X77" s="100"/>
      <c r="Y77" s="104"/>
      <c r="Z77" s="108"/>
      <c r="AA77" s="109"/>
    </row>
    <row r="78" spans="1:27" ht="38.25" customHeight="1">
      <c r="A78" s="9"/>
      <c r="B78" s="22">
        <f t="shared" si="0"/>
        <v>26</v>
      </c>
      <c r="C78" s="31"/>
      <c r="D78" s="37"/>
      <c r="E78" s="37"/>
      <c r="F78" s="37"/>
      <c r="G78" s="37"/>
      <c r="H78" s="37"/>
      <c r="I78" s="37"/>
      <c r="J78" s="37"/>
      <c r="K78" s="37"/>
      <c r="L78" s="43"/>
      <c r="M78" s="54"/>
      <c r="N78" s="54"/>
      <c r="O78" s="54"/>
      <c r="P78" s="54"/>
      <c r="Q78" s="54"/>
      <c r="R78" s="54"/>
      <c r="S78" s="54"/>
      <c r="T78" s="54"/>
      <c r="U78" s="54"/>
      <c r="V78" s="54"/>
      <c r="W78" s="54"/>
      <c r="X78" s="100"/>
      <c r="Y78" s="104"/>
      <c r="Z78" s="108"/>
      <c r="AA78" s="109"/>
    </row>
    <row r="79" spans="1:27" ht="38.25" customHeight="1">
      <c r="A79" s="9"/>
      <c r="B79" s="22">
        <f t="shared" si="0"/>
        <v>27</v>
      </c>
      <c r="C79" s="31"/>
      <c r="D79" s="37"/>
      <c r="E79" s="37"/>
      <c r="F79" s="37"/>
      <c r="G79" s="37"/>
      <c r="H79" s="37"/>
      <c r="I79" s="37"/>
      <c r="J79" s="37"/>
      <c r="K79" s="37"/>
      <c r="L79" s="43"/>
      <c r="M79" s="54"/>
      <c r="N79" s="54"/>
      <c r="O79" s="54"/>
      <c r="P79" s="54"/>
      <c r="Q79" s="54"/>
      <c r="R79" s="54"/>
      <c r="S79" s="54"/>
      <c r="T79" s="54"/>
      <c r="U79" s="54"/>
      <c r="V79" s="54"/>
      <c r="W79" s="54"/>
      <c r="X79" s="100"/>
      <c r="Y79" s="104"/>
      <c r="Z79" s="108"/>
      <c r="AA79" s="109"/>
    </row>
    <row r="80" spans="1:27" ht="38.25" customHeight="1">
      <c r="A80" s="9"/>
      <c r="B80" s="22">
        <f t="shared" si="0"/>
        <v>28</v>
      </c>
      <c r="C80" s="31"/>
      <c r="D80" s="37"/>
      <c r="E80" s="37"/>
      <c r="F80" s="37"/>
      <c r="G80" s="37"/>
      <c r="H80" s="37"/>
      <c r="I80" s="37"/>
      <c r="J80" s="37"/>
      <c r="K80" s="37"/>
      <c r="L80" s="43"/>
      <c r="M80" s="54"/>
      <c r="N80" s="54"/>
      <c r="O80" s="54"/>
      <c r="P80" s="54"/>
      <c r="Q80" s="54"/>
      <c r="R80" s="54"/>
      <c r="S80" s="54"/>
      <c r="T80" s="54"/>
      <c r="U80" s="54"/>
      <c r="V80" s="54"/>
      <c r="W80" s="54"/>
      <c r="X80" s="100"/>
      <c r="Y80" s="104"/>
      <c r="Z80" s="108"/>
      <c r="AA80" s="109"/>
    </row>
    <row r="81" spans="1:27" ht="38.25" customHeight="1">
      <c r="A81" s="9"/>
      <c r="B81" s="22">
        <f t="shared" si="0"/>
        <v>29</v>
      </c>
      <c r="C81" s="31"/>
      <c r="D81" s="37"/>
      <c r="E81" s="37"/>
      <c r="F81" s="37"/>
      <c r="G81" s="37"/>
      <c r="H81" s="37"/>
      <c r="I81" s="37"/>
      <c r="J81" s="37"/>
      <c r="K81" s="37"/>
      <c r="L81" s="43"/>
      <c r="M81" s="54"/>
      <c r="N81" s="54"/>
      <c r="O81" s="54"/>
      <c r="P81" s="54"/>
      <c r="Q81" s="54"/>
      <c r="R81" s="54"/>
      <c r="S81" s="54"/>
      <c r="T81" s="54"/>
      <c r="U81" s="54"/>
      <c r="V81" s="54"/>
      <c r="W81" s="54"/>
      <c r="X81" s="100"/>
      <c r="Y81" s="104"/>
      <c r="Z81" s="108"/>
      <c r="AA81" s="109"/>
    </row>
    <row r="82" spans="1:27" ht="38.25" customHeight="1">
      <c r="A82" s="9"/>
      <c r="B82" s="22">
        <f t="shared" si="0"/>
        <v>30</v>
      </c>
      <c r="C82" s="31"/>
      <c r="D82" s="37"/>
      <c r="E82" s="37"/>
      <c r="F82" s="37"/>
      <c r="G82" s="37"/>
      <c r="H82" s="37"/>
      <c r="I82" s="37"/>
      <c r="J82" s="37"/>
      <c r="K82" s="37"/>
      <c r="L82" s="43"/>
      <c r="M82" s="54"/>
      <c r="N82" s="54"/>
      <c r="O82" s="54"/>
      <c r="P82" s="54"/>
      <c r="Q82" s="54"/>
      <c r="R82" s="54"/>
      <c r="S82" s="54"/>
      <c r="T82" s="54"/>
      <c r="U82" s="54"/>
      <c r="V82" s="54"/>
      <c r="W82" s="54"/>
      <c r="X82" s="100"/>
      <c r="Y82" s="104"/>
      <c r="Z82" s="108"/>
      <c r="AA82" s="109"/>
    </row>
    <row r="83" spans="1:27" ht="38.25" customHeight="1">
      <c r="A83" s="9"/>
      <c r="B83" s="22">
        <f t="shared" si="0"/>
        <v>31</v>
      </c>
      <c r="C83" s="31"/>
      <c r="D83" s="37"/>
      <c r="E83" s="37"/>
      <c r="F83" s="37"/>
      <c r="G83" s="37"/>
      <c r="H83" s="37"/>
      <c r="I83" s="37"/>
      <c r="J83" s="37"/>
      <c r="K83" s="37"/>
      <c r="L83" s="43"/>
      <c r="M83" s="54"/>
      <c r="N83" s="54"/>
      <c r="O83" s="54"/>
      <c r="P83" s="54"/>
      <c r="Q83" s="54"/>
      <c r="R83" s="54"/>
      <c r="S83" s="54"/>
      <c r="T83" s="54"/>
      <c r="U83" s="54"/>
      <c r="V83" s="54"/>
      <c r="W83" s="54"/>
      <c r="X83" s="100"/>
      <c r="Y83" s="104"/>
      <c r="Z83" s="108"/>
      <c r="AA83" s="109"/>
    </row>
    <row r="84" spans="1:27" ht="38.25" customHeight="1">
      <c r="A84" s="9"/>
      <c r="B84" s="22">
        <f t="shared" si="0"/>
        <v>32</v>
      </c>
      <c r="C84" s="31"/>
      <c r="D84" s="37"/>
      <c r="E84" s="37"/>
      <c r="F84" s="37"/>
      <c r="G84" s="37"/>
      <c r="H84" s="37"/>
      <c r="I84" s="37"/>
      <c r="J84" s="37"/>
      <c r="K84" s="37"/>
      <c r="L84" s="43"/>
      <c r="M84" s="54"/>
      <c r="N84" s="54"/>
      <c r="O84" s="54"/>
      <c r="P84" s="54"/>
      <c r="Q84" s="54"/>
      <c r="R84" s="54"/>
      <c r="S84" s="54"/>
      <c r="T84" s="54"/>
      <c r="U84" s="54"/>
      <c r="V84" s="54"/>
      <c r="W84" s="54"/>
      <c r="X84" s="100"/>
      <c r="Y84" s="104"/>
      <c r="Z84" s="108"/>
      <c r="AA84" s="109"/>
    </row>
    <row r="85" spans="1:27" ht="38.25" customHeight="1">
      <c r="A85" s="9"/>
      <c r="B85" s="22">
        <f t="shared" si="0"/>
        <v>33</v>
      </c>
      <c r="C85" s="31"/>
      <c r="D85" s="37"/>
      <c r="E85" s="37"/>
      <c r="F85" s="37"/>
      <c r="G85" s="37"/>
      <c r="H85" s="37"/>
      <c r="I85" s="37"/>
      <c r="J85" s="37"/>
      <c r="K85" s="37"/>
      <c r="L85" s="43"/>
      <c r="M85" s="54"/>
      <c r="N85" s="54"/>
      <c r="O85" s="54"/>
      <c r="P85" s="54"/>
      <c r="Q85" s="54"/>
      <c r="R85" s="54"/>
      <c r="S85" s="54"/>
      <c r="T85" s="54"/>
      <c r="U85" s="54"/>
      <c r="V85" s="54"/>
      <c r="W85" s="54"/>
      <c r="X85" s="100"/>
      <c r="Y85" s="104"/>
      <c r="Z85" s="108"/>
      <c r="AA85" s="109"/>
    </row>
    <row r="86" spans="1:27" ht="38.25" customHeight="1">
      <c r="A86" s="9"/>
      <c r="B86" s="22">
        <f t="shared" si="0"/>
        <v>34</v>
      </c>
      <c r="C86" s="31"/>
      <c r="D86" s="37"/>
      <c r="E86" s="37"/>
      <c r="F86" s="37"/>
      <c r="G86" s="37"/>
      <c r="H86" s="37"/>
      <c r="I86" s="37"/>
      <c r="J86" s="37"/>
      <c r="K86" s="37"/>
      <c r="L86" s="43"/>
      <c r="M86" s="54"/>
      <c r="N86" s="54"/>
      <c r="O86" s="54"/>
      <c r="P86" s="54"/>
      <c r="Q86" s="54"/>
      <c r="R86" s="54"/>
      <c r="S86" s="54"/>
      <c r="T86" s="54"/>
      <c r="U86" s="54"/>
      <c r="V86" s="54"/>
      <c r="W86" s="54"/>
      <c r="X86" s="100"/>
      <c r="Y86" s="104"/>
      <c r="Z86" s="108"/>
      <c r="AA86" s="109"/>
    </row>
    <row r="87" spans="1:27" ht="38.25" customHeight="1">
      <c r="A87" s="9"/>
      <c r="B87" s="22">
        <f t="shared" si="0"/>
        <v>35</v>
      </c>
      <c r="C87" s="31"/>
      <c r="D87" s="37"/>
      <c r="E87" s="37"/>
      <c r="F87" s="37"/>
      <c r="G87" s="37"/>
      <c r="H87" s="37"/>
      <c r="I87" s="37"/>
      <c r="J87" s="37"/>
      <c r="K87" s="37"/>
      <c r="L87" s="43"/>
      <c r="M87" s="54"/>
      <c r="N87" s="54"/>
      <c r="O87" s="54"/>
      <c r="P87" s="54"/>
      <c r="Q87" s="54"/>
      <c r="R87" s="54"/>
      <c r="S87" s="54"/>
      <c r="T87" s="54"/>
      <c r="U87" s="54"/>
      <c r="V87" s="54"/>
      <c r="W87" s="54"/>
      <c r="X87" s="100"/>
      <c r="Y87" s="104"/>
      <c r="Z87" s="108"/>
      <c r="AA87" s="109"/>
    </row>
    <row r="88" spans="1:27" ht="38.25" customHeight="1">
      <c r="A88" s="9"/>
      <c r="B88" s="22">
        <f t="shared" si="0"/>
        <v>36</v>
      </c>
      <c r="C88" s="31"/>
      <c r="D88" s="37"/>
      <c r="E88" s="37"/>
      <c r="F88" s="37"/>
      <c r="G88" s="37"/>
      <c r="H88" s="37"/>
      <c r="I88" s="37"/>
      <c r="J88" s="37"/>
      <c r="K88" s="37"/>
      <c r="L88" s="43"/>
      <c r="M88" s="54"/>
      <c r="N88" s="54"/>
      <c r="O88" s="54"/>
      <c r="P88" s="54"/>
      <c r="Q88" s="54"/>
      <c r="R88" s="54"/>
      <c r="S88" s="54"/>
      <c r="T88" s="54"/>
      <c r="U88" s="54"/>
      <c r="V88" s="54"/>
      <c r="W88" s="54"/>
      <c r="X88" s="100"/>
      <c r="Y88" s="104"/>
      <c r="Z88" s="108"/>
      <c r="AA88" s="109"/>
    </row>
    <row r="89" spans="1:27" ht="38.25" customHeight="1">
      <c r="A89" s="9"/>
      <c r="B89" s="22">
        <f t="shared" si="0"/>
        <v>37</v>
      </c>
      <c r="C89" s="31"/>
      <c r="D89" s="37"/>
      <c r="E89" s="37"/>
      <c r="F89" s="37"/>
      <c r="G89" s="37"/>
      <c r="H89" s="37"/>
      <c r="I89" s="37"/>
      <c r="J89" s="37"/>
      <c r="K89" s="37"/>
      <c r="L89" s="43"/>
      <c r="M89" s="54"/>
      <c r="N89" s="54"/>
      <c r="O89" s="54"/>
      <c r="P89" s="54"/>
      <c r="Q89" s="54"/>
      <c r="R89" s="54"/>
      <c r="S89" s="54"/>
      <c r="T89" s="54"/>
      <c r="U89" s="54"/>
      <c r="V89" s="54"/>
      <c r="W89" s="54"/>
      <c r="X89" s="100"/>
      <c r="Y89" s="104"/>
      <c r="Z89" s="108"/>
      <c r="AA89" s="109"/>
    </row>
    <row r="90" spans="1:27" ht="38.25" customHeight="1">
      <c r="A90" s="9"/>
      <c r="B90" s="22">
        <f t="shared" si="0"/>
        <v>38</v>
      </c>
      <c r="C90" s="31"/>
      <c r="D90" s="37"/>
      <c r="E90" s="37"/>
      <c r="F90" s="37"/>
      <c r="G90" s="37"/>
      <c r="H90" s="37"/>
      <c r="I90" s="37"/>
      <c r="J90" s="37"/>
      <c r="K90" s="37"/>
      <c r="L90" s="43"/>
      <c r="M90" s="54"/>
      <c r="N90" s="54"/>
      <c r="O90" s="54"/>
      <c r="P90" s="54"/>
      <c r="Q90" s="54"/>
      <c r="R90" s="54"/>
      <c r="S90" s="54"/>
      <c r="T90" s="54"/>
      <c r="U90" s="54"/>
      <c r="V90" s="54"/>
      <c r="W90" s="54"/>
      <c r="X90" s="100"/>
      <c r="Y90" s="104"/>
      <c r="Z90" s="108"/>
      <c r="AA90" s="109"/>
    </row>
    <row r="91" spans="1:27" ht="38.25" customHeight="1">
      <c r="A91" s="9"/>
      <c r="B91" s="22">
        <f t="shared" si="0"/>
        <v>39</v>
      </c>
      <c r="C91" s="31"/>
      <c r="D91" s="37"/>
      <c r="E91" s="37"/>
      <c r="F91" s="37"/>
      <c r="G91" s="37"/>
      <c r="H91" s="37"/>
      <c r="I91" s="37"/>
      <c r="J91" s="37"/>
      <c r="K91" s="37"/>
      <c r="L91" s="43"/>
      <c r="M91" s="54"/>
      <c r="N91" s="54"/>
      <c r="O91" s="54"/>
      <c r="P91" s="54"/>
      <c r="Q91" s="54"/>
      <c r="R91" s="54"/>
      <c r="S91" s="54"/>
      <c r="T91" s="54"/>
      <c r="U91" s="54"/>
      <c r="V91" s="54"/>
      <c r="W91" s="54"/>
      <c r="X91" s="100"/>
      <c r="Y91" s="104"/>
      <c r="Z91" s="108"/>
      <c r="AA91" s="109"/>
    </row>
    <row r="92" spans="1:27" ht="38.25" customHeight="1">
      <c r="A92" s="9"/>
      <c r="B92" s="22">
        <f t="shared" si="0"/>
        <v>40</v>
      </c>
      <c r="C92" s="31"/>
      <c r="D92" s="37"/>
      <c r="E92" s="37"/>
      <c r="F92" s="37"/>
      <c r="G92" s="37"/>
      <c r="H92" s="37"/>
      <c r="I92" s="37"/>
      <c r="J92" s="37"/>
      <c r="K92" s="37"/>
      <c r="L92" s="43"/>
      <c r="M92" s="54"/>
      <c r="N92" s="54"/>
      <c r="O92" s="54"/>
      <c r="P92" s="54"/>
      <c r="Q92" s="54"/>
      <c r="R92" s="54"/>
      <c r="S92" s="54"/>
      <c r="T92" s="54"/>
      <c r="U92" s="54"/>
      <c r="V92" s="54"/>
      <c r="W92" s="54"/>
      <c r="X92" s="100"/>
      <c r="Y92" s="104"/>
      <c r="Z92" s="108"/>
      <c r="AA92" s="109"/>
    </row>
    <row r="93" spans="1:27" ht="38.25" customHeight="1">
      <c r="A93" s="9"/>
      <c r="B93" s="22">
        <f t="shared" si="0"/>
        <v>41</v>
      </c>
      <c r="C93" s="31"/>
      <c r="D93" s="37"/>
      <c r="E93" s="37"/>
      <c r="F93" s="37"/>
      <c r="G93" s="37"/>
      <c r="H93" s="37"/>
      <c r="I93" s="37"/>
      <c r="J93" s="37"/>
      <c r="K93" s="37"/>
      <c r="L93" s="43"/>
      <c r="M93" s="54"/>
      <c r="N93" s="54"/>
      <c r="O93" s="54"/>
      <c r="P93" s="54"/>
      <c r="Q93" s="54"/>
      <c r="R93" s="54"/>
      <c r="S93" s="54"/>
      <c r="T93" s="54"/>
      <c r="U93" s="54"/>
      <c r="V93" s="54"/>
      <c r="W93" s="54"/>
      <c r="X93" s="100"/>
      <c r="Y93" s="104"/>
      <c r="Z93" s="108"/>
      <c r="AA93" s="109"/>
    </row>
    <row r="94" spans="1:27" ht="38.25" customHeight="1">
      <c r="A94" s="9"/>
      <c r="B94" s="22">
        <f t="shared" si="0"/>
        <v>42</v>
      </c>
      <c r="C94" s="31"/>
      <c r="D94" s="37"/>
      <c r="E94" s="37"/>
      <c r="F94" s="37"/>
      <c r="G94" s="37"/>
      <c r="H94" s="37"/>
      <c r="I94" s="37"/>
      <c r="J94" s="37"/>
      <c r="K94" s="37"/>
      <c r="L94" s="43"/>
      <c r="M94" s="54"/>
      <c r="N94" s="54"/>
      <c r="O94" s="54"/>
      <c r="P94" s="54"/>
      <c r="Q94" s="54"/>
      <c r="R94" s="54"/>
      <c r="S94" s="54"/>
      <c r="T94" s="54"/>
      <c r="U94" s="54"/>
      <c r="V94" s="54"/>
      <c r="W94" s="54"/>
      <c r="X94" s="100"/>
      <c r="Y94" s="104"/>
      <c r="Z94" s="108"/>
      <c r="AA94" s="109"/>
    </row>
    <row r="95" spans="1:27" ht="38.25" customHeight="1">
      <c r="A95" s="9"/>
      <c r="B95" s="22">
        <f t="shared" si="0"/>
        <v>43</v>
      </c>
      <c r="C95" s="31"/>
      <c r="D95" s="37"/>
      <c r="E95" s="37"/>
      <c r="F95" s="37"/>
      <c r="G95" s="37"/>
      <c r="H95" s="37"/>
      <c r="I95" s="37"/>
      <c r="J95" s="37"/>
      <c r="K95" s="37"/>
      <c r="L95" s="43"/>
      <c r="M95" s="54"/>
      <c r="N95" s="54"/>
      <c r="O95" s="54"/>
      <c r="P95" s="54"/>
      <c r="Q95" s="54"/>
      <c r="R95" s="54"/>
      <c r="S95" s="54"/>
      <c r="T95" s="54"/>
      <c r="U95" s="54"/>
      <c r="V95" s="54"/>
      <c r="W95" s="54"/>
      <c r="X95" s="100"/>
      <c r="Y95" s="104"/>
      <c r="Z95" s="108"/>
      <c r="AA95" s="109"/>
    </row>
    <row r="96" spans="1:27" ht="38.25" customHeight="1">
      <c r="A96" s="9"/>
      <c r="B96" s="22">
        <f t="shared" si="0"/>
        <v>44</v>
      </c>
      <c r="C96" s="31"/>
      <c r="D96" s="37"/>
      <c r="E96" s="37"/>
      <c r="F96" s="37"/>
      <c r="G96" s="37"/>
      <c r="H96" s="37"/>
      <c r="I96" s="37"/>
      <c r="J96" s="37"/>
      <c r="K96" s="37"/>
      <c r="L96" s="43"/>
      <c r="M96" s="54"/>
      <c r="N96" s="54"/>
      <c r="O96" s="54"/>
      <c r="P96" s="54"/>
      <c r="Q96" s="54"/>
      <c r="R96" s="54"/>
      <c r="S96" s="54"/>
      <c r="T96" s="54"/>
      <c r="U96" s="54"/>
      <c r="V96" s="54"/>
      <c r="W96" s="54"/>
      <c r="X96" s="100"/>
      <c r="Y96" s="104"/>
      <c r="Z96" s="108"/>
      <c r="AA96" s="109"/>
    </row>
    <row r="97" spans="1:27" ht="38.25" customHeight="1">
      <c r="A97" s="9"/>
      <c r="B97" s="22">
        <f t="shared" si="0"/>
        <v>45</v>
      </c>
      <c r="C97" s="31"/>
      <c r="D97" s="37"/>
      <c r="E97" s="37"/>
      <c r="F97" s="37"/>
      <c r="G97" s="37"/>
      <c r="H97" s="37"/>
      <c r="I97" s="37"/>
      <c r="J97" s="37"/>
      <c r="K97" s="37"/>
      <c r="L97" s="43"/>
      <c r="M97" s="54"/>
      <c r="N97" s="54"/>
      <c r="O97" s="54"/>
      <c r="P97" s="54"/>
      <c r="Q97" s="54"/>
      <c r="R97" s="54"/>
      <c r="S97" s="54"/>
      <c r="T97" s="54"/>
      <c r="U97" s="54"/>
      <c r="V97" s="54"/>
      <c r="W97" s="54"/>
      <c r="X97" s="100"/>
      <c r="Y97" s="104"/>
      <c r="Z97" s="108"/>
      <c r="AA97" s="109"/>
    </row>
    <row r="98" spans="1:27" ht="38.25" customHeight="1">
      <c r="A98" s="9"/>
      <c r="B98" s="22">
        <f t="shared" si="0"/>
        <v>46</v>
      </c>
      <c r="C98" s="31"/>
      <c r="D98" s="37"/>
      <c r="E98" s="37"/>
      <c r="F98" s="37"/>
      <c r="G98" s="37"/>
      <c r="H98" s="37"/>
      <c r="I98" s="37"/>
      <c r="J98" s="37"/>
      <c r="K98" s="37"/>
      <c r="L98" s="43"/>
      <c r="M98" s="54"/>
      <c r="N98" s="54"/>
      <c r="O98" s="54"/>
      <c r="P98" s="54"/>
      <c r="Q98" s="54"/>
      <c r="R98" s="54"/>
      <c r="S98" s="54"/>
      <c r="T98" s="54"/>
      <c r="U98" s="54"/>
      <c r="V98" s="54"/>
      <c r="W98" s="54"/>
      <c r="X98" s="100"/>
      <c r="Y98" s="104"/>
      <c r="Z98" s="108"/>
      <c r="AA98" s="109"/>
    </row>
    <row r="99" spans="1:27" ht="38.25" customHeight="1">
      <c r="A99" s="9"/>
      <c r="B99" s="22">
        <f t="shared" si="0"/>
        <v>47</v>
      </c>
      <c r="C99" s="31"/>
      <c r="D99" s="37"/>
      <c r="E99" s="37"/>
      <c r="F99" s="37"/>
      <c r="G99" s="37"/>
      <c r="H99" s="37"/>
      <c r="I99" s="37"/>
      <c r="J99" s="37"/>
      <c r="K99" s="37"/>
      <c r="L99" s="43"/>
      <c r="M99" s="54"/>
      <c r="N99" s="54"/>
      <c r="O99" s="54"/>
      <c r="P99" s="54"/>
      <c r="Q99" s="54"/>
      <c r="R99" s="54"/>
      <c r="S99" s="54"/>
      <c r="T99" s="54"/>
      <c r="U99" s="54"/>
      <c r="V99" s="54"/>
      <c r="W99" s="54"/>
      <c r="X99" s="100"/>
      <c r="Y99" s="104"/>
      <c r="Z99" s="108"/>
      <c r="AA99" s="109"/>
    </row>
    <row r="100" spans="1:27" ht="38.25" customHeight="1">
      <c r="A100" s="9"/>
      <c r="B100" s="22">
        <f t="shared" si="0"/>
        <v>48</v>
      </c>
      <c r="C100" s="31"/>
      <c r="D100" s="37"/>
      <c r="E100" s="37"/>
      <c r="F100" s="37"/>
      <c r="G100" s="37"/>
      <c r="H100" s="37"/>
      <c r="I100" s="37"/>
      <c r="J100" s="37"/>
      <c r="K100" s="37"/>
      <c r="L100" s="43"/>
      <c r="M100" s="54"/>
      <c r="N100" s="54"/>
      <c r="O100" s="54"/>
      <c r="P100" s="54"/>
      <c r="Q100" s="54"/>
      <c r="R100" s="54"/>
      <c r="S100" s="54"/>
      <c r="T100" s="54"/>
      <c r="U100" s="54"/>
      <c r="V100" s="54"/>
      <c r="W100" s="54"/>
      <c r="X100" s="100"/>
      <c r="Y100" s="104"/>
      <c r="Z100" s="108"/>
      <c r="AA100" s="109"/>
    </row>
    <row r="101" spans="1:27" ht="38.25" customHeight="1">
      <c r="A101" s="9"/>
      <c r="B101" s="22">
        <f t="shared" si="0"/>
        <v>49</v>
      </c>
      <c r="C101" s="31"/>
      <c r="D101" s="37"/>
      <c r="E101" s="37"/>
      <c r="F101" s="37"/>
      <c r="G101" s="37"/>
      <c r="H101" s="37"/>
      <c r="I101" s="37"/>
      <c r="J101" s="37"/>
      <c r="K101" s="37"/>
      <c r="L101" s="43"/>
      <c r="M101" s="54"/>
      <c r="N101" s="54"/>
      <c r="O101" s="54"/>
      <c r="P101" s="54"/>
      <c r="Q101" s="54"/>
      <c r="R101" s="54"/>
      <c r="S101" s="54"/>
      <c r="T101" s="54"/>
      <c r="U101" s="54"/>
      <c r="V101" s="54"/>
      <c r="W101" s="54"/>
      <c r="X101" s="100"/>
      <c r="Y101" s="104"/>
      <c r="Z101" s="108"/>
      <c r="AA101" s="109"/>
    </row>
    <row r="102" spans="1:27" ht="38.25" customHeight="1">
      <c r="A102" s="9"/>
      <c r="B102" s="22">
        <f t="shared" si="0"/>
        <v>50</v>
      </c>
      <c r="C102" s="31"/>
      <c r="D102" s="37"/>
      <c r="E102" s="37"/>
      <c r="F102" s="37"/>
      <c r="G102" s="37"/>
      <c r="H102" s="37"/>
      <c r="I102" s="37"/>
      <c r="J102" s="37"/>
      <c r="K102" s="37"/>
      <c r="L102" s="43"/>
      <c r="M102" s="54"/>
      <c r="N102" s="54"/>
      <c r="O102" s="54"/>
      <c r="P102" s="54"/>
      <c r="Q102" s="54"/>
      <c r="R102" s="54"/>
      <c r="S102" s="54"/>
      <c r="T102" s="54"/>
      <c r="U102" s="54"/>
      <c r="V102" s="54"/>
      <c r="W102" s="54"/>
      <c r="X102" s="100"/>
      <c r="Y102" s="104"/>
      <c r="Z102" s="108"/>
      <c r="AA102" s="109"/>
    </row>
    <row r="103" spans="1:27" ht="38.25" customHeight="1">
      <c r="A103" s="9"/>
      <c r="B103" s="22">
        <f t="shared" si="0"/>
        <v>51</v>
      </c>
      <c r="C103" s="31"/>
      <c r="D103" s="37"/>
      <c r="E103" s="37"/>
      <c r="F103" s="37"/>
      <c r="G103" s="37"/>
      <c r="H103" s="37"/>
      <c r="I103" s="37"/>
      <c r="J103" s="37"/>
      <c r="K103" s="37"/>
      <c r="L103" s="43"/>
      <c r="M103" s="54"/>
      <c r="N103" s="54"/>
      <c r="O103" s="54"/>
      <c r="P103" s="54"/>
      <c r="Q103" s="54"/>
      <c r="R103" s="54"/>
      <c r="S103" s="54"/>
      <c r="T103" s="54"/>
      <c r="U103" s="54"/>
      <c r="V103" s="54"/>
      <c r="W103" s="54"/>
      <c r="X103" s="100"/>
      <c r="Y103" s="104"/>
      <c r="Z103" s="108"/>
      <c r="AA103" s="109"/>
    </row>
    <row r="104" spans="1:27" ht="38.25" customHeight="1">
      <c r="A104" s="9"/>
      <c r="B104" s="22">
        <f t="shared" si="0"/>
        <v>52</v>
      </c>
      <c r="C104" s="31"/>
      <c r="D104" s="37"/>
      <c r="E104" s="37"/>
      <c r="F104" s="37"/>
      <c r="G104" s="37"/>
      <c r="H104" s="37"/>
      <c r="I104" s="37"/>
      <c r="J104" s="37"/>
      <c r="K104" s="37"/>
      <c r="L104" s="43"/>
      <c r="M104" s="54"/>
      <c r="N104" s="54"/>
      <c r="O104" s="54"/>
      <c r="P104" s="54"/>
      <c r="Q104" s="54"/>
      <c r="R104" s="54"/>
      <c r="S104" s="54"/>
      <c r="T104" s="54"/>
      <c r="U104" s="54"/>
      <c r="V104" s="54"/>
      <c r="W104" s="54"/>
      <c r="X104" s="100"/>
      <c r="Y104" s="104"/>
      <c r="Z104" s="108"/>
      <c r="AA104" s="109"/>
    </row>
    <row r="105" spans="1:27" ht="38.25" customHeight="1">
      <c r="A105" s="9"/>
      <c r="B105" s="22">
        <f t="shared" si="0"/>
        <v>53</v>
      </c>
      <c r="C105" s="31"/>
      <c r="D105" s="37"/>
      <c r="E105" s="37"/>
      <c r="F105" s="37"/>
      <c r="G105" s="37"/>
      <c r="H105" s="37"/>
      <c r="I105" s="37"/>
      <c r="J105" s="37"/>
      <c r="K105" s="37"/>
      <c r="L105" s="43"/>
      <c r="M105" s="54"/>
      <c r="N105" s="54"/>
      <c r="O105" s="54"/>
      <c r="P105" s="54"/>
      <c r="Q105" s="54"/>
      <c r="R105" s="54"/>
      <c r="S105" s="54"/>
      <c r="T105" s="54"/>
      <c r="U105" s="54"/>
      <c r="V105" s="54"/>
      <c r="W105" s="54"/>
      <c r="X105" s="100"/>
      <c r="Y105" s="104"/>
      <c r="Z105" s="108"/>
      <c r="AA105" s="109"/>
    </row>
    <row r="106" spans="1:27" ht="38.25" customHeight="1">
      <c r="A106" s="9"/>
      <c r="B106" s="22">
        <f t="shared" si="0"/>
        <v>54</v>
      </c>
      <c r="C106" s="31"/>
      <c r="D106" s="37"/>
      <c r="E106" s="37"/>
      <c r="F106" s="37"/>
      <c r="G106" s="37"/>
      <c r="H106" s="37"/>
      <c r="I106" s="37"/>
      <c r="J106" s="37"/>
      <c r="K106" s="37"/>
      <c r="L106" s="43"/>
      <c r="M106" s="54"/>
      <c r="N106" s="54"/>
      <c r="O106" s="54"/>
      <c r="P106" s="54"/>
      <c r="Q106" s="54"/>
      <c r="R106" s="54"/>
      <c r="S106" s="54"/>
      <c r="T106" s="54"/>
      <c r="U106" s="54"/>
      <c r="V106" s="54"/>
      <c r="W106" s="54"/>
      <c r="X106" s="100"/>
      <c r="Y106" s="104"/>
      <c r="Z106" s="108"/>
      <c r="AA106" s="109"/>
    </row>
    <row r="107" spans="1:27" ht="38.25" customHeight="1">
      <c r="A107" s="9"/>
      <c r="B107" s="22">
        <f t="shared" si="0"/>
        <v>55</v>
      </c>
      <c r="C107" s="31"/>
      <c r="D107" s="37"/>
      <c r="E107" s="37"/>
      <c r="F107" s="37"/>
      <c r="G107" s="37"/>
      <c r="H107" s="37"/>
      <c r="I107" s="37"/>
      <c r="J107" s="37"/>
      <c r="K107" s="37"/>
      <c r="L107" s="43"/>
      <c r="M107" s="54"/>
      <c r="N107" s="54"/>
      <c r="O107" s="54"/>
      <c r="P107" s="54"/>
      <c r="Q107" s="54"/>
      <c r="R107" s="54"/>
      <c r="S107" s="54"/>
      <c r="T107" s="54"/>
      <c r="U107" s="54"/>
      <c r="V107" s="54"/>
      <c r="W107" s="54"/>
      <c r="X107" s="100"/>
      <c r="Y107" s="104"/>
      <c r="Z107" s="108"/>
      <c r="AA107" s="109"/>
    </row>
    <row r="108" spans="1:27" ht="38.25" customHeight="1">
      <c r="A108" s="9"/>
      <c r="B108" s="22">
        <f t="shared" si="0"/>
        <v>56</v>
      </c>
      <c r="C108" s="31"/>
      <c r="D108" s="37"/>
      <c r="E108" s="37"/>
      <c r="F108" s="37"/>
      <c r="G108" s="37"/>
      <c r="H108" s="37"/>
      <c r="I108" s="37"/>
      <c r="J108" s="37"/>
      <c r="K108" s="37"/>
      <c r="L108" s="43"/>
      <c r="M108" s="54"/>
      <c r="N108" s="54"/>
      <c r="O108" s="54"/>
      <c r="P108" s="54"/>
      <c r="Q108" s="54"/>
      <c r="R108" s="54"/>
      <c r="S108" s="54"/>
      <c r="T108" s="54"/>
      <c r="U108" s="54"/>
      <c r="V108" s="54"/>
      <c r="W108" s="54"/>
      <c r="X108" s="100"/>
      <c r="Y108" s="104"/>
      <c r="Z108" s="108"/>
      <c r="AA108" s="109"/>
    </row>
    <row r="109" spans="1:27" ht="38.25" customHeight="1">
      <c r="A109" s="9"/>
      <c r="B109" s="22">
        <f t="shared" si="0"/>
        <v>57</v>
      </c>
      <c r="C109" s="31"/>
      <c r="D109" s="37"/>
      <c r="E109" s="37"/>
      <c r="F109" s="37"/>
      <c r="G109" s="37"/>
      <c r="H109" s="37"/>
      <c r="I109" s="37"/>
      <c r="J109" s="37"/>
      <c r="K109" s="37"/>
      <c r="L109" s="43"/>
      <c r="M109" s="54"/>
      <c r="N109" s="54"/>
      <c r="O109" s="54"/>
      <c r="P109" s="54"/>
      <c r="Q109" s="54"/>
      <c r="R109" s="54"/>
      <c r="S109" s="54"/>
      <c r="T109" s="54"/>
      <c r="U109" s="54"/>
      <c r="V109" s="54"/>
      <c r="W109" s="54"/>
      <c r="X109" s="100"/>
      <c r="Y109" s="104"/>
      <c r="Z109" s="108"/>
      <c r="AA109" s="109"/>
    </row>
    <row r="110" spans="1:27" ht="38.25" customHeight="1">
      <c r="A110" s="9"/>
      <c r="B110" s="22">
        <f t="shared" si="0"/>
        <v>58</v>
      </c>
      <c r="C110" s="31"/>
      <c r="D110" s="37"/>
      <c r="E110" s="37"/>
      <c r="F110" s="37"/>
      <c r="G110" s="37"/>
      <c r="H110" s="37"/>
      <c r="I110" s="37"/>
      <c r="J110" s="37"/>
      <c r="K110" s="37"/>
      <c r="L110" s="43"/>
      <c r="M110" s="54"/>
      <c r="N110" s="54"/>
      <c r="O110" s="54"/>
      <c r="P110" s="54"/>
      <c r="Q110" s="54"/>
      <c r="R110" s="54"/>
      <c r="S110" s="54"/>
      <c r="T110" s="54"/>
      <c r="U110" s="54"/>
      <c r="V110" s="54"/>
      <c r="W110" s="54"/>
      <c r="X110" s="100"/>
      <c r="Y110" s="104"/>
      <c r="Z110" s="108"/>
      <c r="AA110" s="109"/>
    </row>
    <row r="111" spans="1:27" ht="38.25" customHeight="1">
      <c r="A111" s="9"/>
      <c r="B111" s="22">
        <f t="shared" si="0"/>
        <v>59</v>
      </c>
      <c r="C111" s="31"/>
      <c r="D111" s="37"/>
      <c r="E111" s="37"/>
      <c r="F111" s="37"/>
      <c r="G111" s="37"/>
      <c r="H111" s="37"/>
      <c r="I111" s="37"/>
      <c r="J111" s="37"/>
      <c r="K111" s="37"/>
      <c r="L111" s="43"/>
      <c r="M111" s="54"/>
      <c r="N111" s="54"/>
      <c r="O111" s="54"/>
      <c r="P111" s="54"/>
      <c r="Q111" s="54"/>
      <c r="R111" s="54"/>
      <c r="S111" s="54"/>
      <c r="T111" s="54"/>
      <c r="U111" s="54"/>
      <c r="V111" s="54"/>
      <c r="W111" s="54"/>
      <c r="X111" s="100"/>
      <c r="Y111" s="104"/>
      <c r="Z111" s="108"/>
      <c r="AA111" s="109"/>
    </row>
    <row r="112" spans="1:27" ht="38.25" customHeight="1">
      <c r="A112" s="9"/>
      <c r="B112" s="22">
        <f t="shared" si="0"/>
        <v>60</v>
      </c>
      <c r="C112" s="31"/>
      <c r="D112" s="37"/>
      <c r="E112" s="37"/>
      <c r="F112" s="37"/>
      <c r="G112" s="37"/>
      <c r="H112" s="37"/>
      <c r="I112" s="37"/>
      <c r="J112" s="37"/>
      <c r="K112" s="37"/>
      <c r="L112" s="43"/>
      <c r="M112" s="54"/>
      <c r="N112" s="54"/>
      <c r="O112" s="54"/>
      <c r="P112" s="54"/>
      <c r="Q112" s="54"/>
      <c r="R112" s="54"/>
      <c r="S112" s="54"/>
      <c r="T112" s="54"/>
      <c r="U112" s="54"/>
      <c r="V112" s="54"/>
      <c r="W112" s="54"/>
      <c r="X112" s="100"/>
      <c r="Y112" s="104"/>
      <c r="Z112" s="108"/>
      <c r="AA112" s="109"/>
    </row>
    <row r="113" spans="1:27" ht="38.25" customHeight="1">
      <c r="A113" s="9"/>
      <c r="B113" s="22">
        <f t="shared" si="0"/>
        <v>61</v>
      </c>
      <c r="C113" s="31"/>
      <c r="D113" s="37"/>
      <c r="E113" s="37"/>
      <c r="F113" s="37"/>
      <c r="G113" s="37"/>
      <c r="H113" s="37"/>
      <c r="I113" s="37"/>
      <c r="J113" s="37"/>
      <c r="K113" s="37"/>
      <c r="L113" s="43"/>
      <c r="M113" s="54"/>
      <c r="N113" s="54"/>
      <c r="O113" s="54"/>
      <c r="P113" s="54"/>
      <c r="Q113" s="54"/>
      <c r="R113" s="54"/>
      <c r="S113" s="54"/>
      <c r="T113" s="54"/>
      <c r="U113" s="54"/>
      <c r="V113" s="54"/>
      <c r="W113" s="54"/>
      <c r="X113" s="100"/>
      <c r="Y113" s="104"/>
      <c r="Z113" s="108"/>
      <c r="AA113" s="109"/>
    </row>
    <row r="114" spans="1:27" ht="38.25" customHeight="1">
      <c r="A114" s="9"/>
      <c r="B114" s="22">
        <f t="shared" si="0"/>
        <v>62</v>
      </c>
      <c r="C114" s="31"/>
      <c r="D114" s="37"/>
      <c r="E114" s="37"/>
      <c r="F114" s="37"/>
      <c r="G114" s="37"/>
      <c r="H114" s="37"/>
      <c r="I114" s="37"/>
      <c r="J114" s="37"/>
      <c r="K114" s="37"/>
      <c r="L114" s="43"/>
      <c r="M114" s="54"/>
      <c r="N114" s="54"/>
      <c r="O114" s="54"/>
      <c r="P114" s="54"/>
      <c r="Q114" s="54"/>
      <c r="R114" s="54"/>
      <c r="S114" s="54"/>
      <c r="T114" s="54"/>
      <c r="U114" s="54"/>
      <c r="V114" s="54"/>
      <c r="W114" s="54"/>
      <c r="X114" s="100"/>
      <c r="Y114" s="104"/>
      <c r="Z114" s="108"/>
      <c r="AA114" s="109"/>
    </row>
    <row r="115" spans="1:27" ht="38.25" customHeight="1">
      <c r="A115" s="9"/>
      <c r="B115" s="22">
        <f t="shared" si="0"/>
        <v>63</v>
      </c>
      <c r="C115" s="31"/>
      <c r="D115" s="37"/>
      <c r="E115" s="37"/>
      <c r="F115" s="37"/>
      <c r="G115" s="37"/>
      <c r="H115" s="37"/>
      <c r="I115" s="37"/>
      <c r="J115" s="37"/>
      <c r="K115" s="37"/>
      <c r="L115" s="43"/>
      <c r="M115" s="54"/>
      <c r="N115" s="54"/>
      <c r="O115" s="54"/>
      <c r="P115" s="54"/>
      <c r="Q115" s="54"/>
      <c r="R115" s="54"/>
      <c r="S115" s="54"/>
      <c r="T115" s="54"/>
      <c r="U115" s="54"/>
      <c r="V115" s="54"/>
      <c r="W115" s="54"/>
      <c r="X115" s="100"/>
      <c r="Y115" s="104"/>
      <c r="Z115" s="108"/>
      <c r="AA115" s="109"/>
    </row>
    <row r="116" spans="1:27" ht="38.25" customHeight="1">
      <c r="A116" s="9"/>
      <c r="B116" s="22">
        <f t="shared" si="0"/>
        <v>64</v>
      </c>
      <c r="C116" s="31"/>
      <c r="D116" s="37"/>
      <c r="E116" s="37"/>
      <c r="F116" s="37"/>
      <c r="G116" s="37"/>
      <c r="H116" s="37"/>
      <c r="I116" s="37"/>
      <c r="J116" s="37"/>
      <c r="K116" s="37"/>
      <c r="L116" s="43"/>
      <c r="M116" s="54"/>
      <c r="N116" s="54"/>
      <c r="O116" s="54"/>
      <c r="P116" s="54"/>
      <c r="Q116" s="54"/>
      <c r="R116" s="54"/>
      <c r="S116" s="54"/>
      <c r="T116" s="54"/>
      <c r="U116" s="54"/>
      <c r="V116" s="54"/>
      <c r="W116" s="54"/>
      <c r="X116" s="100"/>
      <c r="Y116" s="104"/>
      <c r="Z116" s="108"/>
      <c r="AA116" s="109"/>
    </row>
    <row r="117" spans="1:27" ht="38.25" customHeight="1">
      <c r="A117" s="9"/>
      <c r="B117" s="22">
        <f t="shared" si="0"/>
        <v>65</v>
      </c>
      <c r="C117" s="31"/>
      <c r="D117" s="37"/>
      <c r="E117" s="37"/>
      <c r="F117" s="37"/>
      <c r="G117" s="37"/>
      <c r="H117" s="37"/>
      <c r="I117" s="37"/>
      <c r="J117" s="37"/>
      <c r="K117" s="37"/>
      <c r="L117" s="43"/>
      <c r="M117" s="54"/>
      <c r="N117" s="54"/>
      <c r="O117" s="54"/>
      <c r="P117" s="54"/>
      <c r="Q117" s="54"/>
      <c r="R117" s="54"/>
      <c r="S117" s="54"/>
      <c r="T117" s="54"/>
      <c r="U117" s="54"/>
      <c r="V117" s="54"/>
      <c r="W117" s="54"/>
      <c r="X117" s="100"/>
      <c r="Y117" s="104"/>
      <c r="Z117" s="108"/>
      <c r="AA117" s="109"/>
    </row>
    <row r="118" spans="1:27" ht="38.25" customHeight="1">
      <c r="A118" s="9"/>
      <c r="B118" s="22">
        <f t="shared" ref="B118:B152" si="1">B117+1</f>
        <v>66</v>
      </c>
      <c r="C118" s="31"/>
      <c r="D118" s="37"/>
      <c r="E118" s="37"/>
      <c r="F118" s="37"/>
      <c r="G118" s="37"/>
      <c r="H118" s="37"/>
      <c r="I118" s="37"/>
      <c r="J118" s="37"/>
      <c r="K118" s="37"/>
      <c r="L118" s="43"/>
      <c r="M118" s="54"/>
      <c r="N118" s="54"/>
      <c r="O118" s="54"/>
      <c r="P118" s="54"/>
      <c r="Q118" s="54"/>
      <c r="R118" s="54"/>
      <c r="S118" s="54"/>
      <c r="T118" s="54"/>
      <c r="U118" s="54"/>
      <c r="V118" s="54"/>
      <c r="W118" s="54"/>
      <c r="X118" s="100"/>
      <c r="Y118" s="104"/>
      <c r="Z118" s="108"/>
      <c r="AA118" s="109"/>
    </row>
    <row r="119" spans="1:27" ht="38.25" customHeight="1">
      <c r="A119" s="9"/>
      <c r="B119" s="22">
        <f t="shared" si="1"/>
        <v>67</v>
      </c>
      <c r="C119" s="31"/>
      <c r="D119" s="37"/>
      <c r="E119" s="37"/>
      <c r="F119" s="37"/>
      <c r="G119" s="37"/>
      <c r="H119" s="37"/>
      <c r="I119" s="37"/>
      <c r="J119" s="37"/>
      <c r="K119" s="37"/>
      <c r="L119" s="43"/>
      <c r="M119" s="54"/>
      <c r="N119" s="54"/>
      <c r="O119" s="54"/>
      <c r="P119" s="54"/>
      <c r="Q119" s="54"/>
      <c r="R119" s="54"/>
      <c r="S119" s="54"/>
      <c r="T119" s="54"/>
      <c r="U119" s="54"/>
      <c r="V119" s="54"/>
      <c r="W119" s="54"/>
      <c r="X119" s="100"/>
      <c r="Y119" s="104"/>
      <c r="Z119" s="108"/>
      <c r="AA119" s="109"/>
    </row>
    <row r="120" spans="1:27" ht="38.25" customHeight="1">
      <c r="A120" s="9"/>
      <c r="B120" s="22">
        <f t="shared" si="1"/>
        <v>68</v>
      </c>
      <c r="C120" s="31"/>
      <c r="D120" s="37"/>
      <c r="E120" s="37"/>
      <c r="F120" s="37"/>
      <c r="G120" s="37"/>
      <c r="H120" s="37"/>
      <c r="I120" s="37"/>
      <c r="J120" s="37"/>
      <c r="K120" s="37"/>
      <c r="L120" s="43"/>
      <c r="M120" s="54"/>
      <c r="N120" s="54"/>
      <c r="O120" s="54"/>
      <c r="P120" s="54"/>
      <c r="Q120" s="54"/>
      <c r="R120" s="54"/>
      <c r="S120" s="54"/>
      <c r="T120" s="54"/>
      <c r="U120" s="54"/>
      <c r="V120" s="54"/>
      <c r="W120" s="54"/>
      <c r="X120" s="100"/>
      <c r="Y120" s="104"/>
      <c r="Z120" s="108"/>
      <c r="AA120" s="109"/>
    </row>
    <row r="121" spans="1:27" ht="38.25" customHeight="1">
      <c r="A121" s="9"/>
      <c r="B121" s="22">
        <f t="shared" si="1"/>
        <v>69</v>
      </c>
      <c r="C121" s="31"/>
      <c r="D121" s="37"/>
      <c r="E121" s="37"/>
      <c r="F121" s="37"/>
      <c r="G121" s="37"/>
      <c r="H121" s="37"/>
      <c r="I121" s="37"/>
      <c r="J121" s="37"/>
      <c r="K121" s="37"/>
      <c r="L121" s="43"/>
      <c r="M121" s="54"/>
      <c r="N121" s="54"/>
      <c r="O121" s="54"/>
      <c r="P121" s="54"/>
      <c r="Q121" s="54"/>
      <c r="R121" s="54"/>
      <c r="S121" s="54"/>
      <c r="T121" s="54"/>
      <c r="U121" s="54"/>
      <c r="V121" s="54"/>
      <c r="W121" s="54"/>
      <c r="X121" s="100"/>
      <c r="Y121" s="104"/>
      <c r="Z121" s="108"/>
      <c r="AA121" s="109"/>
    </row>
    <row r="122" spans="1:27" ht="38.25" customHeight="1">
      <c r="A122" s="9"/>
      <c r="B122" s="22">
        <f t="shared" si="1"/>
        <v>70</v>
      </c>
      <c r="C122" s="31"/>
      <c r="D122" s="37"/>
      <c r="E122" s="37"/>
      <c r="F122" s="37"/>
      <c r="G122" s="37"/>
      <c r="H122" s="37"/>
      <c r="I122" s="37"/>
      <c r="J122" s="37"/>
      <c r="K122" s="37"/>
      <c r="L122" s="43"/>
      <c r="M122" s="54"/>
      <c r="N122" s="54"/>
      <c r="O122" s="54"/>
      <c r="P122" s="54"/>
      <c r="Q122" s="54"/>
      <c r="R122" s="54"/>
      <c r="S122" s="54"/>
      <c r="T122" s="54"/>
      <c r="U122" s="54"/>
      <c r="V122" s="54"/>
      <c r="W122" s="54"/>
      <c r="X122" s="100"/>
      <c r="Y122" s="104"/>
      <c r="Z122" s="108"/>
      <c r="AA122" s="109"/>
    </row>
    <row r="123" spans="1:27" ht="38.25" customHeight="1">
      <c r="A123" s="9"/>
      <c r="B123" s="22">
        <f t="shared" si="1"/>
        <v>71</v>
      </c>
      <c r="C123" s="31"/>
      <c r="D123" s="37"/>
      <c r="E123" s="37"/>
      <c r="F123" s="37"/>
      <c r="G123" s="37"/>
      <c r="H123" s="37"/>
      <c r="I123" s="37"/>
      <c r="J123" s="37"/>
      <c r="K123" s="37"/>
      <c r="L123" s="43"/>
      <c r="M123" s="54"/>
      <c r="N123" s="54"/>
      <c r="O123" s="54"/>
      <c r="P123" s="54"/>
      <c r="Q123" s="54"/>
      <c r="R123" s="54"/>
      <c r="S123" s="54"/>
      <c r="T123" s="54"/>
      <c r="U123" s="54"/>
      <c r="V123" s="54"/>
      <c r="W123" s="54"/>
      <c r="X123" s="100"/>
      <c r="Y123" s="104"/>
      <c r="Z123" s="108"/>
      <c r="AA123" s="109"/>
    </row>
    <row r="124" spans="1:27" ht="38.25" customHeight="1">
      <c r="A124" s="9"/>
      <c r="B124" s="22">
        <f t="shared" si="1"/>
        <v>72</v>
      </c>
      <c r="C124" s="31"/>
      <c r="D124" s="37"/>
      <c r="E124" s="37"/>
      <c r="F124" s="37"/>
      <c r="G124" s="37"/>
      <c r="H124" s="37"/>
      <c r="I124" s="37"/>
      <c r="J124" s="37"/>
      <c r="K124" s="37"/>
      <c r="L124" s="43"/>
      <c r="M124" s="54"/>
      <c r="N124" s="54"/>
      <c r="O124" s="54"/>
      <c r="P124" s="54"/>
      <c r="Q124" s="54"/>
      <c r="R124" s="54"/>
      <c r="S124" s="54"/>
      <c r="T124" s="54"/>
      <c r="U124" s="54"/>
      <c r="V124" s="54"/>
      <c r="W124" s="54"/>
      <c r="X124" s="100"/>
      <c r="Y124" s="104"/>
      <c r="Z124" s="108"/>
      <c r="AA124" s="109"/>
    </row>
    <row r="125" spans="1:27" ht="38.25" customHeight="1">
      <c r="A125" s="9"/>
      <c r="B125" s="22">
        <f t="shared" si="1"/>
        <v>73</v>
      </c>
      <c r="C125" s="31"/>
      <c r="D125" s="37"/>
      <c r="E125" s="37"/>
      <c r="F125" s="37"/>
      <c r="G125" s="37"/>
      <c r="H125" s="37"/>
      <c r="I125" s="37"/>
      <c r="J125" s="37"/>
      <c r="K125" s="37"/>
      <c r="L125" s="43"/>
      <c r="M125" s="54"/>
      <c r="N125" s="54"/>
      <c r="O125" s="54"/>
      <c r="P125" s="54"/>
      <c r="Q125" s="54"/>
      <c r="R125" s="54"/>
      <c r="S125" s="54"/>
      <c r="T125" s="54"/>
      <c r="U125" s="54"/>
      <c r="V125" s="54"/>
      <c r="W125" s="54"/>
      <c r="X125" s="100"/>
      <c r="Y125" s="104"/>
      <c r="Z125" s="108"/>
      <c r="AA125" s="109"/>
    </row>
    <row r="126" spans="1:27" ht="38.25" customHeight="1">
      <c r="A126" s="9"/>
      <c r="B126" s="22">
        <f t="shared" si="1"/>
        <v>74</v>
      </c>
      <c r="C126" s="31"/>
      <c r="D126" s="37"/>
      <c r="E126" s="37"/>
      <c r="F126" s="37"/>
      <c r="G126" s="37"/>
      <c r="H126" s="37"/>
      <c r="I126" s="37"/>
      <c r="J126" s="37"/>
      <c r="K126" s="37"/>
      <c r="L126" s="43"/>
      <c r="M126" s="54"/>
      <c r="N126" s="54"/>
      <c r="O126" s="54"/>
      <c r="P126" s="54"/>
      <c r="Q126" s="54"/>
      <c r="R126" s="54"/>
      <c r="S126" s="54"/>
      <c r="T126" s="54"/>
      <c r="U126" s="54"/>
      <c r="V126" s="54"/>
      <c r="W126" s="54"/>
      <c r="X126" s="100"/>
      <c r="Y126" s="104"/>
      <c r="Z126" s="108"/>
      <c r="AA126" s="109"/>
    </row>
    <row r="127" spans="1:27" ht="38.25" customHeight="1">
      <c r="A127" s="9"/>
      <c r="B127" s="22">
        <f t="shared" si="1"/>
        <v>75</v>
      </c>
      <c r="C127" s="31"/>
      <c r="D127" s="37"/>
      <c r="E127" s="37"/>
      <c r="F127" s="37"/>
      <c r="G127" s="37"/>
      <c r="H127" s="37"/>
      <c r="I127" s="37"/>
      <c r="J127" s="37"/>
      <c r="K127" s="37"/>
      <c r="L127" s="43"/>
      <c r="M127" s="54"/>
      <c r="N127" s="54"/>
      <c r="O127" s="54"/>
      <c r="P127" s="54"/>
      <c r="Q127" s="54"/>
      <c r="R127" s="54"/>
      <c r="S127" s="54"/>
      <c r="T127" s="54"/>
      <c r="U127" s="54"/>
      <c r="V127" s="54"/>
      <c r="W127" s="54"/>
      <c r="X127" s="100"/>
      <c r="Y127" s="104"/>
      <c r="Z127" s="108"/>
      <c r="AA127" s="109"/>
    </row>
    <row r="128" spans="1:27" ht="38.25" customHeight="1">
      <c r="A128" s="9"/>
      <c r="B128" s="22">
        <f t="shared" si="1"/>
        <v>76</v>
      </c>
      <c r="C128" s="31"/>
      <c r="D128" s="37"/>
      <c r="E128" s="37"/>
      <c r="F128" s="37"/>
      <c r="G128" s="37"/>
      <c r="H128" s="37"/>
      <c r="I128" s="37"/>
      <c r="J128" s="37"/>
      <c r="K128" s="37"/>
      <c r="L128" s="43"/>
      <c r="M128" s="54"/>
      <c r="N128" s="54"/>
      <c r="O128" s="54"/>
      <c r="P128" s="54"/>
      <c r="Q128" s="54"/>
      <c r="R128" s="54"/>
      <c r="S128" s="54"/>
      <c r="T128" s="54"/>
      <c r="U128" s="54"/>
      <c r="V128" s="54"/>
      <c r="W128" s="54"/>
      <c r="X128" s="100"/>
      <c r="Y128" s="104"/>
      <c r="Z128" s="108"/>
      <c r="AA128" s="109"/>
    </row>
    <row r="129" spans="1:27" ht="38.25" customHeight="1">
      <c r="A129" s="9"/>
      <c r="B129" s="22">
        <f t="shared" si="1"/>
        <v>77</v>
      </c>
      <c r="C129" s="31"/>
      <c r="D129" s="37"/>
      <c r="E129" s="37"/>
      <c r="F129" s="37"/>
      <c r="G129" s="37"/>
      <c r="H129" s="37"/>
      <c r="I129" s="37"/>
      <c r="J129" s="37"/>
      <c r="K129" s="37"/>
      <c r="L129" s="43"/>
      <c r="M129" s="54"/>
      <c r="N129" s="54"/>
      <c r="O129" s="54"/>
      <c r="P129" s="54"/>
      <c r="Q129" s="54"/>
      <c r="R129" s="54"/>
      <c r="S129" s="54"/>
      <c r="T129" s="54"/>
      <c r="U129" s="54"/>
      <c r="V129" s="54"/>
      <c r="W129" s="54"/>
      <c r="X129" s="100"/>
      <c r="Y129" s="104"/>
      <c r="Z129" s="108"/>
      <c r="AA129" s="109"/>
    </row>
    <row r="130" spans="1:27" ht="38.25" customHeight="1">
      <c r="A130" s="9"/>
      <c r="B130" s="22">
        <f t="shared" si="1"/>
        <v>78</v>
      </c>
      <c r="C130" s="31"/>
      <c r="D130" s="37"/>
      <c r="E130" s="37"/>
      <c r="F130" s="37"/>
      <c r="G130" s="37"/>
      <c r="H130" s="37"/>
      <c r="I130" s="37"/>
      <c r="J130" s="37"/>
      <c r="K130" s="37"/>
      <c r="L130" s="43"/>
      <c r="M130" s="54"/>
      <c r="N130" s="54"/>
      <c r="O130" s="54"/>
      <c r="P130" s="54"/>
      <c r="Q130" s="54"/>
      <c r="R130" s="54"/>
      <c r="S130" s="54"/>
      <c r="T130" s="54"/>
      <c r="U130" s="54"/>
      <c r="V130" s="54"/>
      <c r="W130" s="54"/>
      <c r="X130" s="100"/>
      <c r="Y130" s="104"/>
      <c r="Z130" s="108"/>
      <c r="AA130" s="109"/>
    </row>
    <row r="131" spans="1:27" ht="38.25" customHeight="1">
      <c r="A131" s="9"/>
      <c r="B131" s="22">
        <f t="shared" si="1"/>
        <v>79</v>
      </c>
      <c r="C131" s="31"/>
      <c r="D131" s="37"/>
      <c r="E131" s="37"/>
      <c r="F131" s="37"/>
      <c r="G131" s="37"/>
      <c r="H131" s="37"/>
      <c r="I131" s="37"/>
      <c r="J131" s="37"/>
      <c r="K131" s="37"/>
      <c r="L131" s="43"/>
      <c r="M131" s="54"/>
      <c r="N131" s="54"/>
      <c r="O131" s="54"/>
      <c r="P131" s="54"/>
      <c r="Q131" s="54"/>
      <c r="R131" s="54"/>
      <c r="S131" s="54"/>
      <c r="T131" s="54"/>
      <c r="U131" s="54"/>
      <c r="V131" s="54"/>
      <c r="W131" s="54"/>
      <c r="X131" s="100"/>
      <c r="Y131" s="104"/>
      <c r="Z131" s="108"/>
      <c r="AA131" s="109"/>
    </row>
    <row r="132" spans="1:27" ht="38.25" customHeight="1">
      <c r="A132" s="9"/>
      <c r="B132" s="22">
        <f t="shared" si="1"/>
        <v>80</v>
      </c>
      <c r="C132" s="31"/>
      <c r="D132" s="37"/>
      <c r="E132" s="37"/>
      <c r="F132" s="37"/>
      <c r="G132" s="37"/>
      <c r="H132" s="37"/>
      <c r="I132" s="37"/>
      <c r="J132" s="37"/>
      <c r="K132" s="37"/>
      <c r="L132" s="43"/>
      <c r="M132" s="54"/>
      <c r="N132" s="54"/>
      <c r="O132" s="54"/>
      <c r="P132" s="54"/>
      <c r="Q132" s="54"/>
      <c r="R132" s="54"/>
      <c r="S132" s="54"/>
      <c r="T132" s="54"/>
      <c r="U132" s="54"/>
      <c r="V132" s="54"/>
      <c r="W132" s="54"/>
      <c r="X132" s="100"/>
      <c r="Y132" s="104"/>
      <c r="Z132" s="108"/>
      <c r="AA132" s="109"/>
    </row>
    <row r="133" spans="1:27" ht="38.25" customHeight="1">
      <c r="A133" s="9"/>
      <c r="B133" s="22">
        <f t="shared" si="1"/>
        <v>81</v>
      </c>
      <c r="C133" s="31"/>
      <c r="D133" s="37"/>
      <c r="E133" s="37"/>
      <c r="F133" s="37"/>
      <c r="G133" s="37"/>
      <c r="H133" s="37"/>
      <c r="I133" s="37"/>
      <c r="J133" s="37"/>
      <c r="K133" s="37"/>
      <c r="L133" s="43"/>
      <c r="M133" s="54"/>
      <c r="N133" s="54"/>
      <c r="O133" s="54"/>
      <c r="P133" s="54"/>
      <c r="Q133" s="54"/>
      <c r="R133" s="54"/>
      <c r="S133" s="54"/>
      <c r="T133" s="54"/>
      <c r="U133" s="54"/>
      <c r="V133" s="54"/>
      <c r="W133" s="54"/>
      <c r="X133" s="100"/>
      <c r="Y133" s="104"/>
      <c r="Z133" s="108"/>
      <c r="AA133" s="109"/>
    </row>
    <row r="134" spans="1:27" ht="38.25" customHeight="1">
      <c r="A134" s="9"/>
      <c r="B134" s="22">
        <f t="shared" si="1"/>
        <v>82</v>
      </c>
      <c r="C134" s="31"/>
      <c r="D134" s="37"/>
      <c r="E134" s="37"/>
      <c r="F134" s="37"/>
      <c r="G134" s="37"/>
      <c r="H134" s="37"/>
      <c r="I134" s="37"/>
      <c r="J134" s="37"/>
      <c r="K134" s="37"/>
      <c r="L134" s="43"/>
      <c r="M134" s="54"/>
      <c r="N134" s="54"/>
      <c r="O134" s="54"/>
      <c r="P134" s="54"/>
      <c r="Q134" s="54"/>
      <c r="R134" s="54"/>
      <c r="S134" s="54"/>
      <c r="T134" s="54"/>
      <c r="U134" s="54"/>
      <c r="V134" s="54"/>
      <c r="W134" s="54"/>
      <c r="X134" s="100"/>
      <c r="Y134" s="104"/>
      <c r="Z134" s="108"/>
      <c r="AA134" s="109"/>
    </row>
    <row r="135" spans="1:27" ht="38.25" customHeight="1">
      <c r="A135" s="9"/>
      <c r="B135" s="22">
        <f t="shared" si="1"/>
        <v>83</v>
      </c>
      <c r="C135" s="31"/>
      <c r="D135" s="37"/>
      <c r="E135" s="37"/>
      <c r="F135" s="37"/>
      <c r="G135" s="37"/>
      <c r="H135" s="37"/>
      <c r="I135" s="37"/>
      <c r="J135" s="37"/>
      <c r="K135" s="37"/>
      <c r="L135" s="43"/>
      <c r="M135" s="54"/>
      <c r="N135" s="54"/>
      <c r="O135" s="54"/>
      <c r="P135" s="54"/>
      <c r="Q135" s="54"/>
      <c r="R135" s="54"/>
      <c r="S135" s="54"/>
      <c r="T135" s="54"/>
      <c r="U135" s="54"/>
      <c r="V135" s="54"/>
      <c r="W135" s="54"/>
      <c r="X135" s="100"/>
      <c r="Y135" s="104"/>
      <c r="Z135" s="108"/>
      <c r="AA135" s="109"/>
    </row>
    <row r="136" spans="1:27" ht="38.25" customHeight="1">
      <c r="A136" s="9"/>
      <c r="B136" s="22">
        <f t="shared" si="1"/>
        <v>84</v>
      </c>
      <c r="C136" s="31"/>
      <c r="D136" s="37"/>
      <c r="E136" s="37"/>
      <c r="F136" s="37"/>
      <c r="G136" s="37"/>
      <c r="H136" s="37"/>
      <c r="I136" s="37"/>
      <c r="J136" s="37"/>
      <c r="K136" s="37"/>
      <c r="L136" s="43"/>
      <c r="M136" s="54"/>
      <c r="N136" s="54"/>
      <c r="O136" s="54"/>
      <c r="P136" s="54"/>
      <c r="Q136" s="54"/>
      <c r="R136" s="54"/>
      <c r="S136" s="54"/>
      <c r="T136" s="54"/>
      <c r="U136" s="54"/>
      <c r="V136" s="54"/>
      <c r="W136" s="54"/>
      <c r="X136" s="100"/>
      <c r="Y136" s="104"/>
      <c r="Z136" s="108"/>
      <c r="AA136" s="109"/>
    </row>
    <row r="137" spans="1:27" ht="38.25" customHeight="1">
      <c r="A137" s="9"/>
      <c r="B137" s="22">
        <f t="shared" si="1"/>
        <v>85</v>
      </c>
      <c r="C137" s="31"/>
      <c r="D137" s="37"/>
      <c r="E137" s="37"/>
      <c r="F137" s="37"/>
      <c r="G137" s="37"/>
      <c r="H137" s="37"/>
      <c r="I137" s="37"/>
      <c r="J137" s="37"/>
      <c r="K137" s="37"/>
      <c r="L137" s="43"/>
      <c r="M137" s="54"/>
      <c r="N137" s="54"/>
      <c r="O137" s="54"/>
      <c r="P137" s="54"/>
      <c r="Q137" s="54"/>
      <c r="R137" s="54"/>
      <c r="S137" s="54"/>
      <c r="T137" s="54"/>
      <c r="U137" s="54"/>
      <c r="V137" s="54"/>
      <c r="W137" s="54"/>
      <c r="X137" s="100"/>
      <c r="Y137" s="104"/>
      <c r="Z137" s="108"/>
      <c r="AA137" s="109"/>
    </row>
    <row r="138" spans="1:27" ht="38.25" customHeight="1">
      <c r="A138" s="9"/>
      <c r="B138" s="22">
        <f t="shared" si="1"/>
        <v>86</v>
      </c>
      <c r="C138" s="31"/>
      <c r="D138" s="37"/>
      <c r="E138" s="37"/>
      <c r="F138" s="37"/>
      <c r="G138" s="37"/>
      <c r="H138" s="37"/>
      <c r="I138" s="37"/>
      <c r="J138" s="37"/>
      <c r="K138" s="37"/>
      <c r="L138" s="43"/>
      <c r="M138" s="54"/>
      <c r="N138" s="54"/>
      <c r="O138" s="54"/>
      <c r="P138" s="54"/>
      <c r="Q138" s="54"/>
      <c r="R138" s="54"/>
      <c r="S138" s="54"/>
      <c r="T138" s="54"/>
      <c r="U138" s="54"/>
      <c r="V138" s="54"/>
      <c r="W138" s="54"/>
      <c r="X138" s="100"/>
      <c r="Y138" s="104"/>
      <c r="Z138" s="108"/>
      <c r="AA138" s="109"/>
    </row>
    <row r="139" spans="1:27" ht="38.25" customHeight="1">
      <c r="A139" s="9"/>
      <c r="B139" s="22">
        <f t="shared" si="1"/>
        <v>87</v>
      </c>
      <c r="C139" s="31"/>
      <c r="D139" s="37"/>
      <c r="E139" s="37"/>
      <c r="F139" s="37"/>
      <c r="G139" s="37"/>
      <c r="H139" s="37"/>
      <c r="I139" s="37"/>
      <c r="J139" s="37"/>
      <c r="K139" s="37"/>
      <c r="L139" s="43"/>
      <c r="M139" s="54"/>
      <c r="N139" s="54"/>
      <c r="O139" s="54"/>
      <c r="P139" s="54"/>
      <c r="Q139" s="54"/>
      <c r="R139" s="54"/>
      <c r="S139" s="54"/>
      <c r="T139" s="54"/>
      <c r="U139" s="54"/>
      <c r="V139" s="54"/>
      <c r="W139" s="54"/>
      <c r="X139" s="100"/>
      <c r="Y139" s="104"/>
      <c r="Z139" s="108"/>
      <c r="AA139" s="109"/>
    </row>
    <row r="140" spans="1:27" ht="38.25" customHeight="1">
      <c r="A140" s="9"/>
      <c r="B140" s="22">
        <f t="shared" si="1"/>
        <v>88</v>
      </c>
      <c r="C140" s="31"/>
      <c r="D140" s="37"/>
      <c r="E140" s="37"/>
      <c r="F140" s="37"/>
      <c r="G140" s="37"/>
      <c r="H140" s="37"/>
      <c r="I140" s="37"/>
      <c r="J140" s="37"/>
      <c r="K140" s="37"/>
      <c r="L140" s="43"/>
      <c r="M140" s="54"/>
      <c r="N140" s="54"/>
      <c r="O140" s="54"/>
      <c r="P140" s="54"/>
      <c r="Q140" s="54"/>
      <c r="R140" s="54"/>
      <c r="S140" s="54"/>
      <c r="T140" s="54"/>
      <c r="U140" s="54"/>
      <c r="V140" s="54"/>
      <c r="W140" s="54"/>
      <c r="X140" s="100"/>
      <c r="Y140" s="104"/>
      <c r="Z140" s="108"/>
      <c r="AA140" s="109"/>
    </row>
    <row r="141" spans="1:27" ht="38.25" customHeight="1">
      <c r="A141" s="9"/>
      <c r="B141" s="22">
        <f t="shared" si="1"/>
        <v>89</v>
      </c>
      <c r="C141" s="31"/>
      <c r="D141" s="37"/>
      <c r="E141" s="37"/>
      <c r="F141" s="37"/>
      <c r="G141" s="37"/>
      <c r="H141" s="37"/>
      <c r="I141" s="37"/>
      <c r="J141" s="37"/>
      <c r="K141" s="37"/>
      <c r="L141" s="43"/>
      <c r="M141" s="54"/>
      <c r="N141" s="54"/>
      <c r="O141" s="54"/>
      <c r="P141" s="54"/>
      <c r="Q141" s="54"/>
      <c r="R141" s="54"/>
      <c r="S141" s="54"/>
      <c r="T141" s="54"/>
      <c r="U141" s="54"/>
      <c r="V141" s="54"/>
      <c r="W141" s="54"/>
      <c r="X141" s="100"/>
      <c r="Y141" s="104"/>
      <c r="Z141" s="108"/>
      <c r="AA141" s="109"/>
    </row>
    <row r="142" spans="1:27" ht="38.25" customHeight="1">
      <c r="A142" s="9"/>
      <c r="B142" s="22">
        <f t="shared" si="1"/>
        <v>90</v>
      </c>
      <c r="C142" s="31"/>
      <c r="D142" s="37"/>
      <c r="E142" s="37"/>
      <c r="F142" s="37"/>
      <c r="G142" s="37"/>
      <c r="H142" s="37"/>
      <c r="I142" s="37"/>
      <c r="J142" s="37"/>
      <c r="K142" s="37"/>
      <c r="L142" s="43"/>
      <c r="M142" s="54"/>
      <c r="N142" s="54"/>
      <c r="O142" s="54"/>
      <c r="P142" s="54"/>
      <c r="Q142" s="54"/>
      <c r="R142" s="54"/>
      <c r="S142" s="54"/>
      <c r="T142" s="54"/>
      <c r="U142" s="54"/>
      <c r="V142" s="54"/>
      <c r="W142" s="54"/>
      <c r="X142" s="100"/>
      <c r="Y142" s="104"/>
      <c r="Z142" s="108"/>
      <c r="AA142" s="109"/>
    </row>
    <row r="143" spans="1:27" ht="38.25" customHeight="1">
      <c r="A143" s="9"/>
      <c r="B143" s="22">
        <f t="shared" si="1"/>
        <v>91</v>
      </c>
      <c r="C143" s="31"/>
      <c r="D143" s="37"/>
      <c r="E143" s="37"/>
      <c r="F143" s="37"/>
      <c r="G143" s="37"/>
      <c r="H143" s="37"/>
      <c r="I143" s="37"/>
      <c r="J143" s="37"/>
      <c r="K143" s="37"/>
      <c r="L143" s="43"/>
      <c r="M143" s="54"/>
      <c r="N143" s="54"/>
      <c r="O143" s="54"/>
      <c r="P143" s="54"/>
      <c r="Q143" s="54"/>
      <c r="R143" s="54"/>
      <c r="S143" s="54"/>
      <c r="T143" s="54"/>
      <c r="U143" s="54"/>
      <c r="V143" s="54"/>
      <c r="W143" s="54"/>
      <c r="X143" s="100"/>
      <c r="Y143" s="104"/>
      <c r="Z143" s="108"/>
      <c r="AA143" s="109"/>
    </row>
    <row r="144" spans="1:27" ht="38.25" customHeight="1">
      <c r="A144" s="9"/>
      <c r="B144" s="22">
        <f t="shared" si="1"/>
        <v>92</v>
      </c>
      <c r="C144" s="31"/>
      <c r="D144" s="37"/>
      <c r="E144" s="37"/>
      <c r="F144" s="37"/>
      <c r="G144" s="37"/>
      <c r="H144" s="37"/>
      <c r="I144" s="37"/>
      <c r="J144" s="37"/>
      <c r="K144" s="37"/>
      <c r="L144" s="43"/>
      <c r="M144" s="54"/>
      <c r="N144" s="54"/>
      <c r="O144" s="54"/>
      <c r="P144" s="54"/>
      <c r="Q144" s="54"/>
      <c r="R144" s="54"/>
      <c r="S144" s="54"/>
      <c r="T144" s="54"/>
      <c r="U144" s="54"/>
      <c r="V144" s="54"/>
      <c r="W144" s="54"/>
      <c r="X144" s="100"/>
      <c r="Y144" s="104"/>
      <c r="Z144" s="108"/>
      <c r="AA144" s="109"/>
    </row>
    <row r="145" spans="1:27" ht="38.25" customHeight="1">
      <c r="A145" s="9"/>
      <c r="B145" s="22">
        <f t="shared" si="1"/>
        <v>93</v>
      </c>
      <c r="C145" s="31"/>
      <c r="D145" s="37"/>
      <c r="E145" s="37"/>
      <c r="F145" s="37"/>
      <c r="G145" s="37"/>
      <c r="H145" s="37"/>
      <c r="I145" s="37"/>
      <c r="J145" s="37"/>
      <c r="K145" s="37"/>
      <c r="L145" s="43"/>
      <c r="M145" s="54"/>
      <c r="N145" s="54"/>
      <c r="O145" s="54"/>
      <c r="P145" s="54"/>
      <c r="Q145" s="54"/>
      <c r="R145" s="54"/>
      <c r="S145" s="54"/>
      <c r="T145" s="54"/>
      <c r="U145" s="54"/>
      <c r="V145" s="54"/>
      <c r="W145" s="54"/>
      <c r="X145" s="100"/>
      <c r="Y145" s="104"/>
      <c r="Z145" s="108"/>
      <c r="AA145" s="109"/>
    </row>
    <row r="146" spans="1:27" ht="38.25" customHeight="1">
      <c r="A146" s="9"/>
      <c r="B146" s="22">
        <f t="shared" si="1"/>
        <v>94</v>
      </c>
      <c r="C146" s="31"/>
      <c r="D146" s="37"/>
      <c r="E146" s="37"/>
      <c r="F146" s="37"/>
      <c r="G146" s="37"/>
      <c r="H146" s="37"/>
      <c r="I146" s="37"/>
      <c r="J146" s="37"/>
      <c r="K146" s="37"/>
      <c r="L146" s="43"/>
      <c r="M146" s="54"/>
      <c r="N146" s="54"/>
      <c r="O146" s="54"/>
      <c r="P146" s="54"/>
      <c r="Q146" s="54"/>
      <c r="R146" s="54"/>
      <c r="S146" s="54"/>
      <c r="T146" s="54"/>
      <c r="U146" s="54"/>
      <c r="V146" s="54"/>
      <c r="W146" s="54"/>
      <c r="X146" s="100"/>
      <c r="Y146" s="104"/>
      <c r="Z146" s="108"/>
      <c r="AA146" s="109"/>
    </row>
    <row r="147" spans="1:27" ht="38.25" customHeight="1">
      <c r="A147" s="9"/>
      <c r="B147" s="22">
        <f t="shared" si="1"/>
        <v>95</v>
      </c>
      <c r="C147" s="31"/>
      <c r="D147" s="37"/>
      <c r="E147" s="37"/>
      <c r="F147" s="37"/>
      <c r="G147" s="37"/>
      <c r="H147" s="37"/>
      <c r="I147" s="37"/>
      <c r="J147" s="37"/>
      <c r="K147" s="37"/>
      <c r="L147" s="43"/>
      <c r="M147" s="54"/>
      <c r="N147" s="54"/>
      <c r="O147" s="54"/>
      <c r="P147" s="54"/>
      <c r="Q147" s="54"/>
      <c r="R147" s="54"/>
      <c r="S147" s="54"/>
      <c r="T147" s="54"/>
      <c r="U147" s="54"/>
      <c r="V147" s="54"/>
      <c r="W147" s="54"/>
      <c r="X147" s="100"/>
      <c r="Y147" s="104"/>
      <c r="Z147" s="108"/>
      <c r="AA147" s="109"/>
    </row>
    <row r="148" spans="1:27" ht="38.25" customHeight="1">
      <c r="A148" s="9"/>
      <c r="B148" s="22">
        <f t="shared" si="1"/>
        <v>96</v>
      </c>
      <c r="C148" s="31"/>
      <c r="D148" s="37"/>
      <c r="E148" s="37"/>
      <c r="F148" s="37"/>
      <c r="G148" s="37"/>
      <c r="H148" s="37"/>
      <c r="I148" s="37"/>
      <c r="J148" s="37"/>
      <c r="K148" s="37"/>
      <c r="L148" s="43"/>
      <c r="M148" s="54"/>
      <c r="N148" s="54"/>
      <c r="O148" s="54"/>
      <c r="P148" s="54"/>
      <c r="Q148" s="54"/>
      <c r="R148" s="54"/>
      <c r="S148" s="54"/>
      <c r="T148" s="54"/>
      <c r="U148" s="54"/>
      <c r="V148" s="54"/>
      <c r="W148" s="54"/>
      <c r="X148" s="100"/>
      <c r="Y148" s="104"/>
      <c r="Z148" s="108"/>
      <c r="AA148" s="109"/>
    </row>
    <row r="149" spans="1:27" ht="38.25" customHeight="1">
      <c r="A149" s="9"/>
      <c r="B149" s="22">
        <f t="shared" si="1"/>
        <v>97</v>
      </c>
      <c r="C149" s="31"/>
      <c r="D149" s="37"/>
      <c r="E149" s="37"/>
      <c r="F149" s="37"/>
      <c r="G149" s="37"/>
      <c r="H149" s="37"/>
      <c r="I149" s="37"/>
      <c r="J149" s="37"/>
      <c r="K149" s="37"/>
      <c r="L149" s="43"/>
      <c r="M149" s="54"/>
      <c r="N149" s="54"/>
      <c r="O149" s="54"/>
      <c r="P149" s="54"/>
      <c r="Q149" s="54"/>
      <c r="R149" s="54"/>
      <c r="S149" s="54"/>
      <c r="T149" s="54"/>
      <c r="U149" s="54"/>
      <c r="V149" s="54"/>
      <c r="W149" s="54"/>
      <c r="X149" s="100"/>
      <c r="Y149" s="104"/>
      <c r="Z149" s="108"/>
      <c r="AA149" s="109"/>
    </row>
    <row r="150" spans="1:27" ht="38.25" customHeight="1">
      <c r="A150" s="9"/>
      <c r="B150" s="22">
        <f t="shared" si="1"/>
        <v>98</v>
      </c>
      <c r="C150" s="31"/>
      <c r="D150" s="37"/>
      <c r="E150" s="37"/>
      <c r="F150" s="37"/>
      <c r="G150" s="37"/>
      <c r="H150" s="37"/>
      <c r="I150" s="37"/>
      <c r="J150" s="37"/>
      <c r="K150" s="37"/>
      <c r="L150" s="43"/>
      <c r="M150" s="54"/>
      <c r="N150" s="54"/>
      <c r="O150" s="54"/>
      <c r="P150" s="54"/>
      <c r="Q150" s="54"/>
      <c r="R150" s="54"/>
      <c r="S150" s="54"/>
      <c r="T150" s="54"/>
      <c r="U150" s="54"/>
      <c r="V150" s="54"/>
      <c r="W150" s="54"/>
      <c r="X150" s="100"/>
      <c r="Y150" s="104"/>
      <c r="Z150" s="108"/>
      <c r="AA150" s="109"/>
    </row>
    <row r="151" spans="1:27" ht="38.25" customHeight="1">
      <c r="A151" s="9"/>
      <c r="B151" s="22">
        <f t="shared" si="1"/>
        <v>99</v>
      </c>
      <c r="C151" s="31"/>
      <c r="D151" s="37"/>
      <c r="E151" s="37"/>
      <c r="F151" s="37"/>
      <c r="G151" s="37"/>
      <c r="H151" s="37"/>
      <c r="I151" s="37"/>
      <c r="J151" s="37"/>
      <c r="K151" s="37"/>
      <c r="L151" s="43"/>
      <c r="M151" s="54"/>
      <c r="N151" s="54"/>
      <c r="O151" s="54"/>
      <c r="P151" s="54"/>
      <c r="Q151" s="54"/>
      <c r="R151" s="54"/>
      <c r="S151" s="54"/>
      <c r="T151" s="54"/>
      <c r="U151" s="54"/>
      <c r="V151" s="54"/>
      <c r="W151" s="54"/>
      <c r="X151" s="100"/>
      <c r="Y151" s="104"/>
      <c r="Z151" s="108"/>
      <c r="AA151" s="109"/>
    </row>
    <row r="152" spans="1:27" ht="38.25" customHeight="1">
      <c r="A152" s="9"/>
      <c r="B152" s="22">
        <f t="shared" si="1"/>
        <v>100</v>
      </c>
      <c r="C152" s="32"/>
      <c r="D152" s="38"/>
      <c r="E152" s="38"/>
      <c r="F152" s="38"/>
      <c r="G152" s="38"/>
      <c r="H152" s="38"/>
      <c r="I152" s="38"/>
      <c r="J152" s="38"/>
      <c r="K152" s="38"/>
      <c r="L152" s="44"/>
      <c r="M152" s="55"/>
      <c r="N152" s="55"/>
      <c r="O152" s="55"/>
      <c r="P152" s="55"/>
      <c r="Q152" s="55"/>
      <c r="R152" s="55"/>
      <c r="S152" s="55"/>
      <c r="T152" s="55"/>
      <c r="U152" s="55"/>
      <c r="V152" s="55"/>
      <c r="W152" s="55"/>
      <c r="X152" s="101"/>
      <c r="Y152" s="105"/>
      <c r="Z152" s="108"/>
      <c r="AA152" s="109"/>
    </row>
    <row r="153" spans="1:27" ht="4.5" customHeight="1">
      <c r="A153" s="11"/>
    </row>
    <row r="154" spans="1:27" ht="28.5" customHeight="1">
      <c r="B154" s="2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row>
    <row r="155" spans="1:27" ht="20.100000000000001" customHeight="1">
      <c r="T155" s="77"/>
      <c r="U155" s="77"/>
      <c r="V155" s="77"/>
      <c r="W155" s="77"/>
      <c r="X155" s="77"/>
      <c r="Y155" s="77"/>
    </row>
    <row r="156" spans="1:27" ht="20.100000000000001" customHeight="1">
      <c r="T156" s="77"/>
      <c r="U156" s="77"/>
      <c r="V156" s="77"/>
      <c r="W156" s="77"/>
      <c r="X156" s="77"/>
      <c r="Y156" s="77"/>
    </row>
    <row r="157" spans="1:27" ht="20.100000000000001" customHeight="1">
      <c r="T157" s="77"/>
      <c r="U157" s="77"/>
      <c r="V157" s="77"/>
      <c r="W157" s="77"/>
      <c r="X157" s="77"/>
      <c r="Y157" s="77"/>
    </row>
    <row r="158" spans="1:27" ht="20.100000000000001" customHeight="1">
      <c r="T158" s="77"/>
      <c r="U158" s="77"/>
      <c r="V158" s="82"/>
      <c r="W158" s="82"/>
      <c r="X158" s="77"/>
      <c r="Y158" s="77"/>
    </row>
    <row r="159" spans="1:27" ht="20.100000000000001" customHeight="1">
      <c r="T159" s="77"/>
      <c r="U159" s="77"/>
      <c r="V159" s="83"/>
      <c r="W159" s="83"/>
      <c r="X159" s="77"/>
      <c r="Y159" s="77"/>
    </row>
    <row r="160" spans="1:27" ht="20.100000000000001" customHeight="1">
      <c r="T160" s="77"/>
      <c r="U160" s="77"/>
      <c r="V160" s="84"/>
      <c r="W160" s="84"/>
      <c r="X160" s="77"/>
      <c r="Y160" s="77"/>
    </row>
    <row r="161" spans="20:25" ht="20.100000000000001" customHeight="1">
      <c r="T161" s="77"/>
      <c r="U161" s="77"/>
      <c r="V161" s="77"/>
      <c r="W161" s="77"/>
      <c r="X161" s="77"/>
      <c r="Y161" s="77"/>
    </row>
  </sheetData>
  <sheetProtection sheet="1" objects="1" scenarios="1" formatCells="0" formatColumns="0" formatRows="0" sort="0" autoFilter="0"/>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A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A154"/>
    <mergeCell ref="B43:B44"/>
    <mergeCell ref="B51:B52"/>
    <mergeCell ref="C51:L52"/>
    <mergeCell ref="M51:Q52"/>
    <mergeCell ref="X51:X52"/>
    <mergeCell ref="Y51:Y52"/>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186"/>
  <sheetViews>
    <sheetView tabSelected="1" view="pageBreakPreview" zoomScaleNormal="120" zoomScaleSheetLayoutView="100" workbookViewId="0">
      <selection activeCell="AL82" sqref="AL82:AV82"/>
    </sheetView>
  </sheetViews>
  <sheetFormatPr defaultColWidth="9" defaultRowHeight="13.5"/>
  <cols>
    <col min="1" max="1" width="2.5" style="1" customWidth="1"/>
    <col min="2" max="6" width="2.75" style="1" customWidth="1"/>
    <col min="7" max="36" width="2.5" style="1" customWidth="1"/>
    <col min="37" max="37" width="2.375" style="1" customWidth="1"/>
    <col min="38" max="38" width="9.25" style="1" customWidth="1"/>
    <col min="39" max="16384" width="9" style="1"/>
  </cols>
  <sheetData>
    <row r="1" spans="1:45" ht="19.5" customHeight="1">
      <c r="A1" s="9" t="s">
        <v>30</v>
      </c>
      <c r="B1" s="9"/>
      <c r="C1" s="9"/>
      <c r="D1" s="9"/>
      <c r="E1" s="9"/>
      <c r="F1" s="9"/>
      <c r="G1" s="9"/>
      <c r="H1" s="9"/>
      <c r="I1" s="9"/>
      <c r="J1" s="9"/>
      <c r="K1" s="9"/>
      <c r="L1" s="9"/>
      <c r="M1" s="9"/>
      <c r="N1" s="9"/>
      <c r="O1" s="9"/>
      <c r="P1" s="9"/>
      <c r="Q1" s="9"/>
      <c r="R1" s="9"/>
      <c r="S1" s="9"/>
      <c r="T1" s="9"/>
      <c r="U1" s="9"/>
      <c r="V1" s="9"/>
      <c r="W1" s="9"/>
      <c r="X1" s="9"/>
      <c r="Y1" s="494" t="s">
        <v>37</v>
      </c>
      <c r="Z1" s="494"/>
      <c r="AA1" s="494"/>
      <c r="AB1" s="494"/>
      <c r="AC1" s="494" t="str">
        <f>IF(基本情報入力シート!C32="","",基本情報入力シート!C32)</f>
        <v>○○市</v>
      </c>
      <c r="AD1" s="494"/>
      <c r="AE1" s="494"/>
      <c r="AF1" s="494"/>
      <c r="AG1" s="494"/>
      <c r="AH1" s="494"/>
      <c r="AI1" s="494"/>
      <c r="AJ1" s="494"/>
    </row>
    <row r="2" spans="1:45" ht="12"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row>
    <row r="3" spans="1:45" ht="16.5" customHeight="1">
      <c r="A3" s="116" t="s">
        <v>160</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row>
    <row r="4" spans="1:45" ht="16.5" customHeight="1">
      <c r="A4" s="9"/>
      <c r="B4" s="202"/>
      <c r="C4" s="202"/>
      <c r="D4" s="202"/>
      <c r="E4" s="202"/>
      <c r="F4" s="202"/>
      <c r="G4" s="202"/>
      <c r="H4" s="202"/>
      <c r="I4" s="202"/>
      <c r="J4" s="202"/>
      <c r="K4" s="202"/>
      <c r="L4" s="202"/>
      <c r="M4" s="202"/>
      <c r="N4" s="202"/>
      <c r="O4" s="202"/>
      <c r="P4" s="202"/>
      <c r="Q4" s="202"/>
      <c r="R4" s="202"/>
      <c r="S4" s="202"/>
      <c r="T4" s="202"/>
      <c r="U4" s="444" t="s">
        <v>161</v>
      </c>
      <c r="V4" s="454">
        <v>5</v>
      </c>
      <c r="W4" s="454"/>
      <c r="X4" s="476" t="s">
        <v>47</v>
      </c>
      <c r="Y4" s="2"/>
      <c r="Z4" s="202"/>
      <c r="AA4" s="202"/>
      <c r="AB4" s="202"/>
      <c r="AC4" s="526"/>
      <c r="AD4" s="9"/>
      <c r="AE4" s="9"/>
      <c r="AF4" s="547"/>
      <c r="AG4" s="202"/>
      <c r="AH4" s="202"/>
      <c r="AI4" s="202"/>
      <c r="AJ4" s="573"/>
    </row>
    <row r="5" spans="1:45" ht="14.25">
      <c r="A5" s="10" t="s">
        <v>200</v>
      </c>
      <c r="B5" s="9"/>
      <c r="C5" s="9"/>
      <c r="D5" s="9"/>
      <c r="E5" s="9"/>
      <c r="F5" s="9"/>
      <c r="G5" s="9"/>
      <c r="H5" s="9"/>
      <c r="I5" s="9"/>
      <c r="J5" s="9"/>
      <c r="K5" s="9"/>
      <c r="L5" s="9"/>
      <c r="M5" s="9"/>
      <c r="N5" s="9"/>
      <c r="O5" s="9"/>
      <c r="P5" s="9"/>
      <c r="Q5" s="9"/>
      <c r="R5" s="407"/>
      <c r="S5" s="407"/>
      <c r="T5" s="407"/>
      <c r="U5" s="407"/>
      <c r="V5" s="407"/>
      <c r="W5" s="407"/>
      <c r="X5" s="407"/>
      <c r="Y5" s="407"/>
      <c r="Z5" s="407"/>
      <c r="AA5" s="191"/>
      <c r="AB5" s="191"/>
      <c r="AC5" s="191"/>
      <c r="AD5" s="191"/>
      <c r="AE5" s="191"/>
      <c r="AF5" s="191"/>
      <c r="AG5" s="191"/>
      <c r="AH5" s="191"/>
      <c r="AI5" s="191"/>
      <c r="AJ5" s="191"/>
    </row>
    <row r="6" spans="1:45" ht="3"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45" s="110" customFormat="1" ht="13.5" customHeight="1">
      <c r="A7" s="117" t="s">
        <v>0</v>
      </c>
      <c r="B7" s="203"/>
      <c r="C7" s="203"/>
      <c r="D7" s="203"/>
      <c r="E7" s="203"/>
      <c r="F7" s="203"/>
      <c r="G7" s="341" t="str">
        <f>IF(基本情報入力シート!M36="","",基本情報入力シート!M36)</f>
        <v>○○ケアサービス</v>
      </c>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574"/>
    </row>
    <row r="8" spans="1:45" s="110" customFormat="1" ht="22.5" customHeight="1">
      <c r="A8" s="118" t="s">
        <v>18</v>
      </c>
      <c r="B8" s="204"/>
      <c r="C8" s="204"/>
      <c r="D8" s="204"/>
      <c r="E8" s="204"/>
      <c r="F8" s="204"/>
      <c r="G8" s="342" t="str">
        <f>IF(基本情報入力シート!M37="","",基本情報入力シート!M37)</f>
        <v>○○ケアサービス</v>
      </c>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575"/>
    </row>
    <row r="9" spans="1:45" s="110" customFormat="1" ht="12.75" customHeight="1">
      <c r="A9" s="119" t="s">
        <v>45</v>
      </c>
      <c r="B9" s="205"/>
      <c r="C9" s="205"/>
      <c r="D9" s="205"/>
      <c r="E9" s="205"/>
      <c r="F9" s="205"/>
      <c r="G9" s="343" t="s">
        <v>3</v>
      </c>
      <c r="H9" s="350" t="str">
        <f>IF(基本情報入力シート!AC38="－","",基本情報入力シート!AC38)</f>
        <v>100－1234</v>
      </c>
      <c r="I9" s="350"/>
      <c r="J9" s="350"/>
      <c r="K9" s="350"/>
      <c r="L9" s="350"/>
      <c r="M9" s="364"/>
      <c r="N9" s="368"/>
      <c r="O9" s="368"/>
      <c r="P9" s="368"/>
      <c r="Q9" s="368"/>
      <c r="R9" s="368"/>
      <c r="S9" s="368"/>
      <c r="T9" s="368"/>
      <c r="U9" s="368"/>
      <c r="V9" s="368"/>
      <c r="W9" s="368"/>
      <c r="X9" s="368"/>
      <c r="Y9" s="368"/>
      <c r="Z9" s="368"/>
      <c r="AA9" s="368"/>
      <c r="AB9" s="368"/>
      <c r="AC9" s="368"/>
      <c r="AD9" s="368"/>
      <c r="AE9" s="368"/>
      <c r="AF9" s="368"/>
      <c r="AG9" s="368"/>
      <c r="AH9" s="368"/>
      <c r="AI9" s="368"/>
      <c r="AJ9" s="576"/>
    </row>
    <row r="10" spans="1:45" s="110" customFormat="1" ht="12" customHeight="1">
      <c r="A10" s="120"/>
      <c r="B10" s="206"/>
      <c r="C10" s="206"/>
      <c r="D10" s="206"/>
      <c r="E10" s="206"/>
      <c r="F10" s="206"/>
      <c r="G10" s="344" t="str">
        <f>IF(基本情報入力シート!M39="","",基本情報入力シート!M39)</f>
        <v>千代田区霞が関 1－2－2</v>
      </c>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577"/>
    </row>
    <row r="11" spans="1:45" s="110" customFormat="1" ht="12" customHeight="1">
      <c r="A11" s="121"/>
      <c r="B11" s="207"/>
      <c r="C11" s="207"/>
      <c r="D11" s="207"/>
      <c r="E11" s="207"/>
      <c r="F11" s="207"/>
      <c r="G11" s="345" t="str">
        <f>IF(基本情報入力シート!M40="","",基本情報入力シート!M40)</f>
        <v>○○ビル 18F</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578"/>
    </row>
    <row r="12" spans="1:45" s="110" customFormat="1" ht="15" customHeight="1">
      <c r="A12" s="122" t="s">
        <v>0</v>
      </c>
      <c r="B12" s="208"/>
      <c r="C12" s="208"/>
      <c r="D12" s="208"/>
      <c r="E12" s="208"/>
      <c r="F12" s="208"/>
      <c r="G12" s="341" t="str">
        <f>IF(基本情報入力シート!M43="","",基本情報入力シート!M43)</f>
        <v>コウロウ タロウ</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574"/>
      <c r="AS12" s="554"/>
    </row>
    <row r="13" spans="1:45" s="110" customFormat="1" ht="22.5" customHeight="1">
      <c r="A13" s="120" t="s">
        <v>5</v>
      </c>
      <c r="B13" s="206"/>
      <c r="C13" s="206"/>
      <c r="D13" s="206"/>
      <c r="E13" s="206"/>
      <c r="F13" s="206"/>
      <c r="G13" s="345" t="str">
        <f>IF(基本情報入力シート!M44="","",基本情報入力シート!M44)</f>
        <v>厚労 太郎</v>
      </c>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578"/>
      <c r="AS13" s="554"/>
    </row>
    <row r="14" spans="1:45" s="110" customFormat="1" ht="17.25" customHeight="1">
      <c r="A14" s="123" t="s">
        <v>67</v>
      </c>
      <c r="B14" s="123"/>
      <c r="C14" s="123"/>
      <c r="D14" s="123"/>
      <c r="E14" s="123"/>
      <c r="F14" s="123"/>
      <c r="G14" s="346" t="s">
        <v>48</v>
      </c>
      <c r="H14" s="346"/>
      <c r="I14" s="346"/>
      <c r="J14" s="118"/>
      <c r="K14" s="355" t="str">
        <f>IF(基本情報入力シート!M45="","",基本情報入力シート!M45)</f>
        <v>03-3571-XXXX</v>
      </c>
      <c r="L14" s="355"/>
      <c r="M14" s="355"/>
      <c r="N14" s="355"/>
      <c r="O14" s="355"/>
      <c r="P14" s="355"/>
      <c r="Q14" s="355"/>
      <c r="R14" s="355"/>
      <c r="S14" s="355"/>
      <c r="T14" s="355"/>
      <c r="U14" s="123" t="s">
        <v>53</v>
      </c>
      <c r="V14" s="123"/>
      <c r="W14" s="123"/>
      <c r="X14" s="123"/>
      <c r="Y14" s="355" t="str">
        <f>IF(基本情報入力シート!M46="","",基本情報入力シート!M46)</f>
        <v>aaa@aaa.aa.jp</v>
      </c>
      <c r="Z14" s="355"/>
      <c r="AA14" s="355"/>
      <c r="AB14" s="355"/>
      <c r="AC14" s="355"/>
      <c r="AD14" s="355"/>
      <c r="AE14" s="355"/>
      <c r="AF14" s="355"/>
      <c r="AG14" s="355"/>
      <c r="AH14" s="355"/>
      <c r="AI14" s="355"/>
      <c r="AJ14" s="355"/>
      <c r="AS14" s="554"/>
    </row>
    <row r="15" spans="1:45" s="110" customFormat="1" ht="7.5" customHeight="1">
      <c r="A15" s="124"/>
      <c r="B15" s="124"/>
      <c r="C15" s="124"/>
      <c r="D15" s="124"/>
      <c r="E15" s="124"/>
      <c r="F15" s="124"/>
      <c r="G15" s="124"/>
      <c r="H15" s="124"/>
      <c r="I15" s="124"/>
      <c r="J15" s="124"/>
      <c r="K15" s="356"/>
      <c r="L15" s="356"/>
      <c r="M15" s="356"/>
      <c r="N15" s="356"/>
      <c r="O15" s="356"/>
      <c r="P15" s="356"/>
      <c r="Q15" s="356"/>
      <c r="R15" s="356"/>
      <c r="S15" s="356"/>
      <c r="T15" s="356"/>
      <c r="U15" s="356"/>
      <c r="V15" s="124"/>
      <c r="W15" s="124"/>
      <c r="X15" s="124"/>
      <c r="Y15" s="124"/>
      <c r="Z15" s="356"/>
      <c r="AA15" s="356"/>
      <c r="AB15" s="356"/>
      <c r="AC15" s="356"/>
      <c r="AD15" s="356"/>
      <c r="AE15" s="356"/>
      <c r="AF15" s="356"/>
      <c r="AG15" s="356"/>
      <c r="AH15" s="356"/>
      <c r="AI15" s="356"/>
      <c r="AJ15" s="356"/>
      <c r="AS15" s="554"/>
    </row>
    <row r="16" spans="1:45" s="110" customFormat="1" ht="6.75" customHeight="1">
      <c r="A16" s="125"/>
      <c r="B16" s="209"/>
      <c r="C16" s="209"/>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579"/>
      <c r="AQ16" s="554"/>
    </row>
    <row r="17" spans="1:73" s="110" customFormat="1" ht="15.75" customHeight="1">
      <c r="A17" s="126" t="s">
        <v>275</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544"/>
      <c r="AQ17" s="554"/>
    </row>
    <row r="18" spans="1:73" ht="27" customHeight="1">
      <c r="A18" s="127"/>
      <c r="B18" s="211" t="s">
        <v>204</v>
      </c>
      <c r="C18" s="278" t="s">
        <v>276</v>
      </c>
      <c r="D18" s="298"/>
      <c r="E18" s="298"/>
      <c r="F18" s="298"/>
      <c r="G18" s="298"/>
      <c r="H18" s="298"/>
      <c r="I18" s="298"/>
      <c r="J18" s="298"/>
      <c r="K18" s="298"/>
      <c r="L18" s="360"/>
      <c r="M18" s="365" t="s">
        <v>204</v>
      </c>
      <c r="N18" s="369" t="s">
        <v>277</v>
      </c>
      <c r="O18" s="373"/>
      <c r="P18" s="373"/>
      <c r="Q18" s="373"/>
      <c r="R18" s="373"/>
      <c r="S18" s="373"/>
      <c r="T18" s="373"/>
      <c r="U18" s="373"/>
      <c r="V18" s="373"/>
      <c r="W18" s="466"/>
      <c r="X18" s="477" t="s">
        <v>204</v>
      </c>
      <c r="Y18" s="495" t="s">
        <v>278</v>
      </c>
      <c r="Z18" s="509"/>
      <c r="AA18" s="509"/>
      <c r="AB18" s="509"/>
      <c r="AC18" s="509"/>
      <c r="AD18" s="509"/>
      <c r="AE18" s="509"/>
      <c r="AF18" s="509"/>
      <c r="AG18" s="509"/>
      <c r="AH18" s="509"/>
      <c r="AI18" s="560"/>
      <c r="AJ18" s="544"/>
      <c r="AQ18" s="632"/>
    </row>
    <row r="19" spans="1:73" ht="5.25" customHeight="1">
      <c r="A19" s="128"/>
      <c r="B19" s="212"/>
      <c r="C19" s="279"/>
      <c r="D19" s="279"/>
      <c r="E19" s="279"/>
      <c r="F19" s="279"/>
      <c r="G19" s="279"/>
      <c r="H19" s="279"/>
      <c r="I19" s="279"/>
      <c r="J19" s="279"/>
      <c r="K19" s="279"/>
      <c r="L19" s="212"/>
      <c r="M19" s="279"/>
      <c r="N19" s="279"/>
      <c r="O19" s="279"/>
      <c r="P19" s="279"/>
      <c r="Q19" s="279"/>
      <c r="R19" s="279"/>
      <c r="S19" s="279"/>
      <c r="T19" s="279"/>
      <c r="U19" s="279"/>
      <c r="V19" s="279"/>
      <c r="W19" s="212"/>
      <c r="X19" s="279"/>
      <c r="Y19" s="279"/>
      <c r="Z19" s="279"/>
      <c r="AA19" s="279"/>
      <c r="AB19" s="279"/>
      <c r="AC19" s="279"/>
      <c r="AD19" s="279"/>
      <c r="AE19" s="279"/>
      <c r="AF19" s="279"/>
      <c r="AG19" s="279"/>
      <c r="AH19" s="279"/>
      <c r="AI19" s="279"/>
      <c r="AJ19" s="580"/>
      <c r="AQ19" s="632"/>
    </row>
    <row r="20" spans="1:73" ht="8.25" customHeight="1">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1"/>
      <c r="AR20" s="632"/>
    </row>
    <row r="21" spans="1:73" ht="14.25">
      <c r="A21" s="129" t="s">
        <v>197</v>
      </c>
      <c r="B21" s="213"/>
      <c r="C21" s="213"/>
      <c r="D21" s="213"/>
      <c r="E21" s="213"/>
      <c r="F21" s="9"/>
      <c r="G21" s="213"/>
      <c r="H21" s="213"/>
      <c r="I21" s="213"/>
      <c r="J21" s="213"/>
      <c r="K21" s="357"/>
      <c r="L21" s="249"/>
      <c r="M21" s="9"/>
      <c r="N21" s="357"/>
      <c r="O21" s="357"/>
      <c r="P21" s="357"/>
      <c r="Q21" s="357"/>
      <c r="R21" s="357"/>
      <c r="S21" s="357"/>
      <c r="T21" s="357"/>
      <c r="U21" s="357"/>
      <c r="V21" s="213"/>
      <c r="W21" s="213"/>
      <c r="X21" s="213"/>
      <c r="Y21" s="213"/>
      <c r="Z21" s="357"/>
      <c r="AA21" s="357"/>
      <c r="AB21" s="357"/>
      <c r="AC21" s="357"/>
      <c r="AD21" s="357"/>
      <c r="AE21" s="357"/>
      <c r="AF21" s="357"/>
      <c r="AG21" s="357"/>
      <c r="AH21" s="357"/>
      <c r="AI21" s="357"/>
      <c r="AJ21" s="357"/>
      <c r="AS21" s="632"/>
    </row>
    <row r="22" spans="1:73">
      <c r="A22" s="130" t="s">
        <v>163</v>
      </c>
      <c r="B22" s="152" t="s">
        <v>77</v>
      </c>
      <c r="C22" s="213"/>
      <c r="D22" s="213"/>
      <c r="E22" s="213"/>
      <c r="F22" s="9"/>
      <c r="G22" s="213"/>
      <c r="H22" s="213"/>
      <c r="I22" s="213"/>
      <c r="J22" s="213"/>
      <c r="K22" s="357"/>
      <c r="L22" s="249"/>
      <c r="M22" s="9"/>
      <c r="N22" s="357"/>
      <c r="O22" s="357"/>
      <c r="P22" s="357"/>
      <c r="Q22" s="357"/>
      <c r="R22" s="357"/>
      <c r="S22" s="357"/>
      <c r="T22" s="357"/>
      <c r="U22" s="357"/>
      <c r="V22" s="213"/>
      <c r="W22" s="213"/>
      <c r="X22" s="213"/>
      <c r="Y22" s="213"/>
      <c r="Z22" s="357"/>
      <c r="AA22" s="357"/>
      <c r="AB22" s="357"/>
      <c r="AC22" s="357"/>
      <c r="AD22" s="357"/>
      <c r="AE22" s="357"/>
      <c r="AF22" s="357"/>
      <c r="AG22" s="357"/>
      <c r="AH22" s="357"/>
      <c r="AI22" s="357"/>
      <c r="AJ22" s="357"/>
      <c r="AS22" s="632"/>
    </row>
    <row r="23" spans="1:73" s="110" customFormat="1" ht="12.75" customHeight="1">
      <c r="A23" s="131" t="s">
        <v>265</v>
      </c>
      <c r="B23" s="214" t="s">
        <v>263</v>
      </c>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K23" s="613"/>
      <c r="AL23" s="215" t="s">
        <v>267</v>
      </c>
      <c r="AM23" s="215"/>
      <c r="AN23" s="215"/>
      <c r="AO23" s="215"/>
      <c r="AP23" s="215"/>
      <c r="AQ23" s="215"/>
      <c r="AR23" s="215"/>
      <c r="AS23" s="215"/>
      <c r="AT23" s="215"/>
      <c r="AU23" s="215"/>
      <c r="AV23" s="215"/>
      <c r="AW23" s="215"/>
      <c r="AX23" s="215"/>
      <c r="AY23" s="215"/>
      <c r="AZ23" s="215"/>
      <c r="BA23" s="215"/>
      <c r="BB23" s="215"/>
      <c r="BC23" s="215"/>
      <c r="BD23" s="215"/>
      <c r="BE23" s="215"/>
      <c r="BF23" s="215"/>
      <c r="BG23" s="215"/>
      <c r="BH23" s="215"/>
      <c r="BI23" s="215"/>
      <c r="BJ23" s="215"/>
      <c r="BK23" s="215"/>
      <c r="BL23" s="215"/>
      <c r="BM23" s="215"/>
      <c r="BN23" s="215"/>
      <c r="BO23" s="215"/>
      <c r="BP23" s="215"/>
      <c r="BQ23" s="215"/>
      <c r="BR23" s="215"/>
      <c r="BS23" s="215"/>
      <c r="BT23" s="215"/>
      <c r="BU23" s="643"/>
    </row>
    <row r="24" spans="1:73" s="110" customFormat="1" ht="12.75" customHeight="1">
      <c r="A24" s="131" t="s">
        <v>51</v>
      </c>
      <c r="B24" s="214" t="s">
        <v>266</v>
      </c>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K24" s="613"/>
      <c r="AL24" s="215"/>
      <c r="AM24" s="215"/>
      <c r="AN24" s="215"/>
      <c r="AO24" s="215"/>
      <c r="AP24" s="215"/>
      <c r="AQ24" s="215"/>
      <c r="AR24" s="215"/>
      <c r="AS24" s="215"/>
      <c r="AT24" s="215"/>
      <c r="AU24" s="215"/>
      <c r="AV24" s="215"/>
      <c r="AW24" s="215"/>
      <c r="AX24" s="215"/>
      <c r="AY24" s="215"/>
      <c r="AZ24" s="215"/>
      <c r="BA24" s="215"/>
      <c r="BB24" s="215"/>
      <c r="BC24" s="215"/>
      <c r="BD24" s="215"/>
      <c r="BE24" s="215"/>
      <c r="BF24" s="215"/>
      <c r="BG24" s="215"/>
      <c r="BH24" s="215"/>
      <c r="BI24" s="215"/>
      <c r="BJ24" s="215"/>
      <c r="BK24" s="215"/>
      <c r="BL24" s="215"/>
      <c r="BM24" s="215"/>
      <c r="BN24" s="215"/>
      <c r="BO24" s="215"/>
      <c r="BP24" s="215"/>
      <c r="BQ24" s="215"/>
      <c r="BR24" s="215"/>
      <c r="BS24" s="215"/>
      <c r="BT24" s="215"/>
      <c r="BU24" s="643"/>
    </row>
    <row r="25" spans="1:73" s="110" customFormat="1" ht="12.75" customHeight="1">
      <c r="A25" s="131" t="s">
        <v>124</v>
      </c>
      <c r="B25" s="215" t="s">
        <v>54</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c r="BI25" s="215"/>
      <c r="BJ25" s="215"/>
      <c r="BK25" s="215"/>
      <c r="BL25" s="215"/>
      <c r="BM25" s="215"/>
      <c r="BN25" s="215"/>
      <c r="BO25" s="215"/>
      <c r="BP25" s="215"/>
      <c r="BQ25" s="215"/>
      <c r="BR25" s="215"/>
      <c r="BS25" s="215"/>
      <c r="BT25" s="215"/>
      <c r="BU25" s="643"/>
    </row>
    <row r="26" spans="1:73" s="110" customFormat="1" ht="12.75" customHeight="1">
      <c r="A26" s="131" t="s">
        <v>114</v>
      </c>
      <c r="B26" s="214" t="s">
        <v>268</v>
      </c>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K26" s="613"/>
      <c r="AL26" s="215"/>
      <c r="AM26" s="215"/>
      <c r="AN26" s="215"/>
      <c r="AO26" s="215"/>
      <c r="AP26" s="215"/>
      <c r="AQ26" s="215"/>
      <c r="AR26" s="215"/>
      <c r="AS26" s="215"/>
      <c r="AT26" s="215"/>
      <c r="AU26" s="215"/>
      <c r="AV26" s="215"/>
      <c r="AW26" s="215"/>
      <c r="AX26" s="215"/>
      <c r="AY26" s="215"/>
      <c r="AZ26" s="215"/>
      <c r="BA26" s="215"/>
      <c r="BB26" s="215"/>
      <c r="BC26" s="215"/>
      <c r="BD26" s="215"/>
      <c r="BE26" s="215"/>
      <c r="BF26" s="215"/>
      <c r="BG26" s="215"/>
      <c r="BH26" s="215"/>
      <c r="BI26" s="215"/>
      <c r="BJ26" s="215"/>
      <c r="BK26" s="215"/>
      <c r="BL26" s="215"/>
      <c r="BM26" s="215"/>
      <c r="BN26" s="215"/>
      <c r="BO26" s="215"/>
      <c r="BP26" s="215"/>
      <c r="BQ26" s="215"/>
      <c r="BR26" s="215"/>
      <c r="BS26" s="215"/>
      <c r="BT26" s="215"/>
      <c r="BU26" s="643"/>
    </row>
    <row r="27" spans="1:73" s="110" customFormat="1" ht="4.5" customHeight="1">
      <c r="A27" s="132"/>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521"/>
      <c r="AC27" s="132"/>
      <c r="AD27" s="132"/>
      <c r="AE27" s="132"/>
      <c r="AF27" s="132"/>
      <c r="AG27" s="132"/>
      <c r="AH27" s="132"/>
      <c r="AI27" s="132"/>
      <c r="AJ27" s="132"/>
      <c r="AK27" s="132"/>
      <c r="AS27" s="554"/>
    </row>
    <row r="28" spans="1:73" s="110" customFormat="1" ht="19.5" customHeight="1">
      <c r="A28" s="133" t="s">
        <v>219</v>
      </c>
      <c r="B28" s="216"/>
      <c r="C28" s="280"/>
      <c r="D28" s="124"/>
      <c r="E28" s="124"/>
      <c r="F28" s="124"/>
      <c r="G28" s="124"/>
      <c r="H28" s="124"/>
      <c r="I28" s="124"/>
      <c r="J28" s="124"/>
      <c r="K28" s="356"/>
      <c r="L28" s="356"/>
      <c r="M28" s="356"/>
      <c r="N28" s="356"/>
      <c r="O28" s="356"/>
      <c r="P28" s="356"/>
      <c r="Q28" s="356"/>
      <c r="R28" s="356"/>
      <c r="S28" s="415"/>
      <c r="T28" s="431"/>
      <c r="U28" s="431"/>
      <c r="V28" s="455"/>
      <c r="AG28" s="554"/>
    </row>
    <row r="29" spans="1:73" s="110" customFormat="1" ht="18.75" customHeight="1">
      <c r="A29" s="134" t="s">
        <v>215</v>
      </c>
      <c r="B29" s="217"/>
      <c r="C29" s="217"/>
      <c r="D29" s="217"/>
      <c r="E29" s="217"/>
      <c r="F29" s="217"/>
      <c r="G29" s="217"/>
      <c r="H29" s="217"/>
      <c r="I29" s="217"/>
      <c r="J29" s="217"/>
      <c r="K29" s="217"/>
      <c r="L29" s="217"/>
      <c r="M29" s="217"/>
      <c r="N29" s="217"/>
      <c r="O29" s="217"/>
      <c r="P29" s="217"/>
      <c r="Q29" s="217"/>
      <c r="R29" s="217"/>
      <c r="S29" s="217"/>
      <c r="T29" s="217"/>
      <c r="U29" s="217"/>
      <c r="V29" s="456"/>
      <c r="AG29" s="554"/>
    </row>
    <row r="30" spans="1:73" ht="18" customHeight="1">
      <c r="A30" s="135" t="s">
        <v>55</v>
      </c>
      <c r="B30" s="218" t="s">
        <v>157</v>
      </c>
      <c r="C30" s="218"/>
      <c r="D30" s="299">
        <f>IF(V4=0,"",V4)</f>
        <v>5</v>
      </c>
      <c r="E30" s="299"/>
      <c r="F30" s="326" t="s">
        <v>158</v>
      </c>
      <c r="G30" s="347"/>
      <c r="H30" s="347"/>
      <c r="I30" s="347"/>
      <c r="J30" s="347"/>
      <c r="K30" s="347"/>
      <c r="L30" s="347"/>
      <c r="M30" s="347"/>
      <c r="N30" s="347"/>
      <c r="O30" s="374"/>
      <c r="P30" s="383">
        <f>P35+W35+AD35</f>
        <v>54805879</v>
      </c>
      <c r="Q30" s="395"/>
      <c r="R30" s="395"/>
      <c r="S30" s="395"/>
      <c r="T30" s="395"/>
      <c r="U30" s="445"/>
      <c r="V30" s="457" t="s">
        <v>15</v>
      </c>
    </row>
    <row r="31" spans="1:73" ht="30.75" customHeight="1">
      <c r="A31" s="135" t="s">
        <v>56</v>
      </c>
      <c r="B31" s="219" t="s">
        <v>279</v>
      </c>
      <c r="C31" s="281"/>
      <c r="D31" s="281"/>
      <c r="E31" s="281"/>
      <c r="F31" s="281"/>
      <c r="G31" s="281"/>
      <c r="H31" s="281"/>
      <c r="I31" s="281"/>
      <c r="J31" s="281"/>
      <c r="K31" s="281"/>
      <c r="L31" s="281"/>
      <c r="M31" s="281"/>
      <c r="N31" s="281"/>
      <c r="O31" s="375"/>
      <c r="P31" s="384">
        <f>P36+W36+AD36</f>
        <v>56379277</v>
      </c>
      <c r="Q31" s="396"/>
      <c r="R31" s="396"/>
      <c r="S31" s="396"/>
      <c r="T31" s="396"/>
      <c r="U31" s="446"/>
      <c r="V31" s="458" t="s">
        <v>15</v>
      </c>
    </row>
    <row r="32" spans="1:73" ht="3" customHeight="1">
      <c r="A32" s="77"/>
      <c r="B32" s="220"/>
      <c r="C32" s="220"/>
      <c r="D32" s="220"/>
      <c r="E32" s="220"/>
      <c r="F32" s="220"/>
      <c r="G32" s="220"/>
      <c r="H32" s="220"/>
      <c r="I32" s="220"/>
      <c r="J32" s="220"/>
      <c r="K32" s="220"/>
      <c r="L32" s="220"/>
      <c r="M32" s="220"/>
      <c r="N32" s="220"/>
      <c r="O32" s="220"/>
      <c r="P32" s="385"/>
      <c r="Q32" s="385"/>
      <c r="R32" s="385"/>
      <c r="S32" s="385"/>
      <c r="T32" s="385"/>
      <c r="U32" s="385"/>
      <c r="V32" s="385"/>
      <c r="W32" s="385"/>
      <c r="X32" s="385"/>
      <c r="Y32" s="385"/>
      <c r="Z32" s="385"/>
      <c r="AA32" s="385"/>
      <c r="AB32" s="385"/>
      <c r="AC32" s="385"/>
      <c r="AD32" s="385"/>
      <c r="AE32" s="385"/>
      <c r="AF32" s="385"/>
      <c r="AG32" s="385"/>
      <c r="AH32" s="385"/>
      <c r="AI32" s="385"/>
      <c r="AJ32" s="385"/>
    </row>
    <row r="33" spans="1:48" ht="20.25" customHeight="1">
      <c r="A33" s="133" t="s">
        <v>220</v>
      </c>
      <c r="B33" s="216"/>
      <c r="C33" s="280"/>
      <c r="D33" s="124"/>
      <c r="E33" s="124"/>
      <c r="F33" s="124"/>
      <c r="G33" s="124"/>
      <c r="H33" s="124"/>
      <c r="I33" s="124"/>
      <c r="J33" s="124"/>
      <c r="K33" s="356"/>
      <c r="L33" s="356"/>
      <c r="M33" s="356"/>
      <c r="N33" s="356"/>
      <c r="O33" s="356"/>
      <c r="P33" s="356"/>
      <c r="Q33" s="356"/>
      <c r="R33" s="356"/>
      <c r="S33" s="415"/>
      <c r="T33" s="431"/>
      <c r="U33" s="431"/>
      <c r="V33" s="455" t="s">
        <v>227</v>
      </c>
      <c r="W33" s="431"/>
      <c r="X33" s="431"/>
      <c r="Y33" s="431"/>
      <c r="Z33" s="124"/>
      <c r="AA33" s="124"/>
      <c r="AB33" s="415"/>
      <c r="AC33" s="455" t="s">
        <v>228</v>
      </c>
      <c r="AD33" s="431"/>
      <c r="AE33" s="431"/>
      <c r="AF33" s="431"/>
      <c r="AG33" s="431"/>
      <c r="AH33" s="431"/>
      <c r="AI33" s="124"/>
      <c r="AJ33" s="455" t="s">
        <v>229</v>
      </c>
    </row>
    <row r="34" spans="1:48" ht="19.5" customHeight="1">
      <c r="A34" s="136"/>
      <c r="B34" s="221"/>
      <c r="C34" s="221"/>
      <c r="D34" s="221"/>
      <c r="E34" s="221"/>
      <c r="F34" s="221"/>
      <c r="G34" s="221"/>
      <c r="H34" s="221"/>
      <c r="I34" s="221"/>
      <c r="J34" s="221"/>
      <c r="K34" s="221"/>
      <c r="L34" s="221"/>
      <c r="M34" s="221"/>
      <c r="N34" s="221"/>
      <c r="O34" s="376"/>
      <c r="P34" s="386" t="s">
        <v>154</v>
      </c>
      <c r="Q34" s="397"/>
      <c r="R34" s="397"/>
      <c r="S34" s="397"/>
      <c r="T34" s="397"/>
      <c r="U34" s="447"/>
      <c r="V34" s="459" t="str">
        <f>IF(P35="","",IF(P36="","",IF(P36&gt;=P35,"○","☓")))</f>
        <v>○</v>
      </c>
      <c r="W34" s="467" t="s">
        <v>155</v>
      </c>
      <c r="X34" s="397"/>
      <c r="Y34" s="397"/>
      <c r="Z34" s="397"/>
      <c r="AA34" s="397"/>
      <c r="AB34" s="447"/>
      <c r="AC34" s="459" t="str">
        <f>IF(W35="","",IF(W36="","",IF(W36&gt;=W35,"○","☓")))</f>
        <v>○</v>
      </c>
      <c r="AD34" s="467" t="s">
        <v>156</v>
      </c>
      <c r="AE34" s="397"/>
      <c r="AF34" s="397"/>
      <c r="AG34" s="397"/>
      <c r="AH34" s="397"/>
      <c r="AI34" s="447"/>
      <c r="AJ34" s="459" t="str">
        <f>IF(AD35="","",IF(AD36="","",IF(AD36&gt;=AD35,"○","☓")))</f>
        <v>○</v>
      </c>
      <c r="AL34" s="620" t="s">
        <v>189</v>
      </c>
      <c r="AM34" s="620"/>
      <c r="AN34" s="620"/>
      <c r="AO34" s="620"/>
      <c r="AP34" s="620"/>
      <c r="AQ34" s="620"/>
      <c r="AR34" s="620"/>
      <c r="AS34" s="620"/>
      <c r="AT34" s="620"/>
      <c r="AU34" s="620"/>
      <c r="AV34" s="636"/>
    </row>
    <row r="35" spans="1:48" ht="18" customHeight="1">
      <c r="A35" s="135" t="s">
        <v>55</v>
      </c>
      <c r="B35" s="218" t="s">
        <v>157</v>
      </c>
      <c r="C35" s="218"/>
      <c r="D35" s="299">
        <f>IF(V4=0,"",V4)</f>
        <v>5</v>
      </c>
      <c r="E35" s="299"/>
      <c r="F35" s="327" t="s">
        <v>221</v>
      </c>
      <c r="G35" s="327"/>
      <c r="H35" s="327"/>
      <c r="I35" s="327"/>
      <c r="J35" s="327"/>
      <c r="K35" s="327"/>
      <c r="L35" s="327"/>
      <c r="M35" s="327"/>
      <c r="N35" s="327"/>
      <c r="O35" s="377"/>
      <c r="P35" s="387">
        <f>IF('別紙様式3-2'!P7="","",'別紙様式3-2'!P7)</f>
        <v>38081062</v>
      </c>
      <c r="Q35" s="398"/>
      <c r="R35" s="398"/>
      <c r="S35" s="398"/>
      <c r="T35" s="398"/>
      <c r="U35" s="398"/>
      <c r="V35" s="460" t="s">
        <v>15</v>
      </c>
      <c r="W35" s="387">
        <f>IF('別紙様式3-2'!P8="","",'別紙様式3-2'!P8)</f>
        <v>9713054</v>
      </c>
      <c r="X35" s="398"/>
      <c r="Y35" s="398"/>
      <c r="Z35" s="398"/>
      <c r="AA35" s="398"/>
      <c r="AB35" s="398"/>
      <c r="AC35" s="460" t="s">
        <v>15</v>
      </c>
      <c r="AD35" s="387">
        <f>IF('別紙様式3-2'!P9="","",'別紙様式3-2'!P9)</f>
        <v>7011763</v>
      </c>
      <c r="AE35" s="398"/>
      <c r="AF35" s="398"/>
      <c r="AG35" s="398"/>
      <c r="AH35" s="398"/>
      <c r="AI35" s="398"/>
      <c r="AJ35" s="581" t="s">
        <v>15</v>
      </c>
    </row>
    <row r="36" spans="1:48" ht="30" customHeight="1">
      <c r="A36" s="135" t="s">
        <v>56</v>
      </c>
      <c r="B36" s="219" t="s">
        <v>280</v>
      </c>
      <c r="C36" s="281"/>
      <c r="D36" s="281"/>
      <c r="E36" s="281"/>
      <c r="F36" s="281"/>
      <c r="G36" s="281"/>
      <c r="H36" s="281"/>
      <c r="I36" s="281"/>
      <c r="J36" s="281"/>
      <c r="K36" s="281"/>
      <c r="L36" s="281"/>
      <c r="M36" s="281"/>
      <c r="N36" s="281"/>
      <c r="O36" s="281"/>
      <c r="P36" s="388">
        <v>38883524</v>
      </c>
      <c r="Q36" s="399"/>
      <c r="R36" s="399"/>
      <c r="S36" s="399"/>
      <c r="T36" s="399"/>
      <c r="U36" s="448"/>
      <c r="V36" s="461" t="s">
        <v>15</v>
      </c>
      <c r="W36" s="384">
        <f>IFERROR(S76+Y76+AE76,"")</f>
        <v>10088663</v>
      </c>
      <c r="X36" s="396"/>
      <c r="Y36" s="396"/>
      <c r="Z36" s="396"/>
      <c r="AA36" s="396"/>
      <c r="AB36" s="446"/>
      <c r="AC36" s="527" t="s">
        <v>15</v>
      </c>
      <c r="AD36" s="384">
        <f>IFERROR(S94+S96,"")</f>
        <v>7407090</v>
      </c>
      <c r="AE36" s="396"/>
      <c r="AF36" s="396"/>
      <c r="AG36" s="396"/>
      <c r="AH36" s="396"/>
      <c r="AI36" s="446"/>
      <c r="AJ36" s="527" t="s">
        <v>15</v>
      </c>
    </row>
    <row r="37" spans="1:48" ht="5.25" customHeight="1">
      <c r="A37" s="137"/>
      <c r="B37" s="220"/>
      <c r="C37" s="282"/>
      <c r="D37" s="282"/>
      <c r="E37" s="282"/>
      <c r="F37" s="328"/>
      <c r="G37" s="328"/>
      <c r="H37" s="328"/>
      <c r="I37" s="328"/>
      <c r="J37" s="328"/>
      <c r="K37" s="328"/>
      <c r="L37" s="328"/>
      <c r="M37" s="328"/>
      <c r="N37" s="328"/>
      <c r="O37" s="328"/>
      <c r="P37" s="389"/>
      <c r="Q37" s="389"/>
      <c r="R37" s="389"/>
      <c r="S37" s="389"/>
      <c r="T37" s="389"/>
      <c r="U37" s="389"/>
      <c r="V37" s="328"/>
      <c r="W37" s="328"/>
      <c r="X37" s="328"/>
      <c r="Y37" s="328"/>
      <c r="Z37" s="328"/>
      <c r="AA37" s="328"/>
      <c r="AB37" s="328"/>
      <c r="AC37" s="528"/>
      <c r="AD37" s="328"/>
      <c r="AE37" s="328"/>
      <c r="AF37" s="328"/>
      <c r="AG37" s="328"/>
      <c r="AH37" s="328"/>
      <c r="AI37" s="328"/>
      <c r="AJ37" s="528"/>
    </row>
    <row r="38" spans="1:48" ht="19.5" customHeight="1">
      <c r="A38" s="133" t="s">
        <v>176</v>
      </c>
      <c r="B38" s="220"/>
      <c r="C38" s="282"/>
      <c r="D38" s="282"/>
      <c r="E38" s="282"/>
      <c r="F38" s="328"/>
      <c r="G38" s="328"/>
      <c r="H38" s="328"/>
      <c r="I38" s="328"/>
      <c r="J38" s="328"/>
      <c r="K38" s="328"/>
      <c r="L38" s="328"/>
      <c r="M38" s="328"/>
      <c r="N38" s="328"/>
      <c r="O38" s="328"/>
      <c r="P38" s="389"/>
      <c r="Q38" s="389"/>
      <c r="R38" s="389"/>
      <c r="S38" s="389"/>
      <c r="T38" s="389"/>
      <c r="U38" s="389"/>
      <c r="V38" s="328"/>
      <c r="W38" s="328"/>
      <c r="X38" s="328"/>
      <c r="Y38" s="328"/>
      <c r="Z38" s="328"/>
      <c r="AA38" s="328"/>
      <c r="AB38" s="328"/>
      <c r="AC38" s="528"/>
      <c r="AD38" s="328"/>
      <c r="AE38" s="328"/>
      <c r="AF38" s="328"/>
      <c r="AG38" s="328"/>
      <c r="AH38" s="328"/>
      <c r="AI38" s="328"/>
      <c r="AJ38" s="528"/>
    </row>
    <row r="39" spans="1:48" ht="18.75" customHeight="1">
      <c r="A39" s="138" t="s">
        <v>55</v>
      </c>
      <c r="B39" s="222" t="s">
        <v>157</v>
      </c>
      <c r="C39" s="222"/>
      <c r="D39" s="300">
        <f>IF(V4=0,"",V4)</f>
        <v>5</v>
      </c>
      <c r="E39" s="300"/>
      <c r="F39" s="329" t="s">
        <v>173</v>
      </c>
      <c r="G39" s="329"/>
      <c r="H39" s="329"/>
      <c r="I39" s="329"/>
      <c r="J39" s="329"/>
      <c r="K39" s="329"/>
      <c r="L39" s="329"/>
      <c r="M39" s="329"/>
      <c r="N39" s="329"/>
      <c r="O39" s="378"/>
      <c r="P39" s="390">
        <f>P40-P41</f>
        <v>267633483</v>
      </c>
      <c r="Q39" s="400"/>
      <c r="R39" s="400"/>
      <c r="S39" s="400"/>
      <c r="T39" s="400"/>
      <c r="U39" s="449"/>
      <c r="V39" s="457" t="s">
        <v>15</v>
      </c>
      <c r="W39" s="468" t="s">
        <v>208</v>
      </c>
      <c r="X39" s="478" t="str">
        <f>IF(P42="","",IF(P39="","",IF(P39&gt;=P42,"○","☓")))</f>
        <v>○</v>
      </c>
      <c r="Y39" s="496" t="s">
        <v>159</v>
      </c>
      <c r="Z39" s="328"/>
      <c r="AA39" s="328"/>
      <c r="AB39" s="328"/>
      <c r="AC39" s="528"/>
      <c r="AD39" s="328"/>
      <c r="AE39" s="328"/>
      <c r="AF39" s="328"/>
      <c r="AG39" s="328"/>
      <c r="AH39" s="328"/>
      <c r="AI39" s="328"/>
      <c r="AJ39" s="528"/>
      <c r="AL39" s="621" t="s">
        <v>292</v>
      </c>
      <c r="AM39" s="625"/>
      <c r="AN39" s="625"/>
      <c r="AO39" s="625"/>
      <c r="AP39" s="625"/>
      <c r="AQ39" s="625"/>
      <c r="AR39" s="625"/>
      <c r="AS39" s="625"/>
      <c r="AT39" s="625"/>
      <c r="AU39" s="625"/>
      <c r="AV39" s="637"/>
    </row>
    <row r="40" spans="1:48" ht="18.75" customHeight="1">
      <c r="A40" s="139"/>
      <c r="B40" s="223" t="s">
        <v>206</v>
      </c>
      <c r="C40" s="223"/>
      <c r="D40" s="223"/>
      <c r="E40" s="223"/>
      <c r="F40" s="223"/>
      <c r="G40" s="223"/>
      <c r="H40" s="223"/>
      <c r="I40" s="223"/>
      <c r="J40" s="223"/>
      <c r="K40" s="223"/>
      <c r="L40" s="223"/>
      <c r="M40" s="223"/>
      <c r="N40" s="223"/>
      <c r="O40" s="226"/>
      <c r="P40" s="391">
        <v>324012760</v>
      </c>
      <c r="Q40" s="401"/>
      <c r="R40" s="401"/>
      <c r="S40" s="401"/>
      <c r="T40" s="401"/>
      <c r="U40" s="450"/>
      <c r="V40" s="457" t="s">
        <v>15</v>
      </c>
      <c r="W40" s="468"/>
      <c r="X40" s="479"/>
      <c r="Y40" s="496"/>
      <c r="Z40" s="328"/>
      <c r="AA40" s="328"/>
      <c r="AB40" s="328"/>
      <c r="AC40" s="528"/>
      <c r="AD40" s="328"/>
      <c r="AE40" s="328"/>
      <c r="AF40" s="328"/>
      <c r="AG40" s="328"/>
      <c r="AH40" s="328"/>
      <c r="AI40" s="328"/>
      <c r="AJ40" s="528"/>
      <c r="AL40" s="622"/>
      <c r="AM40" s="626"/>
      <c r="AN40" s="626"/>
      <c r="AO40" s="626"/>
      <c r="AP40" s="626"/>
      <c r="AQ40" s="626"/>
      <c r="AR40" s="626"/>
      <c r="AS40" s="626"/>
      <c r="AT40" s="626"/>
      <c r="AU40" s="626"/>
      <c r="AV40" s="638"/>
    </row>
    <row r="41" spans="1:48" ht="18.75" customHeight="1">
      <c r="A41" s="140"/>
      <c r="B41" s="224" t="s">
        <v>150</v>
      </c>
      <c r="C41" s="224"/>
      <c r="D41" s="224"/>
      <c r="E41" s="224"/>
      <c r="F41" s="224"/>
      <c r="G41" s="224"/>
      <c r="H41" s="224"/>
      <c r="I41" s="224"/>
      <c r="J41" s="224"/>
      <c r="K41" s="224"/>
      <c r="L41" s="224"/>
      <c r="M41" s="224"/>
      <c r="N41" s="224"/>
      <c r="O41" s="379"/>
      <c r="P41" s="392">
        <f>P31</f>
        <v>56379277</v>
      </c>
      <c r="Q41" s="389"/>
      <c r="R41" s="389"/>
      <c r="S41" s="389"/>
      <c r="T41" s="389"/>
      <c r="U41" s="389"/>
      <c r="V41" s="462" t="s">
        <v>15</v>
      </c>
      <c r="W41" s="468"/>
      <c r="X41" s="479"/>
      <c r="Y41" s="496"/>
      <c r="Z41" s="328"/>
      <c r="AA41" s="328"/>
      <c r="AB41" s="328"/>
      <c r="AC41" s="528"/>
      <c r="AD41" s="328"/>
      <c r="AE41" s="328"/>
      <c r="AF41" s="328"/>
      <c r="AG41" s="328"/>
      <c r="AH41" s="328"/>
      <c r="AI41" s="328"/>
      <c r="AJ41" s="528"/>
      <c r="AL41" s="622"/>
      <c r="AM41" s="626"/>
      <c r="AN41" s="626"/>
      <c r="AO41" s="626"/>
      <c r="AP41" s="626"/>
      <c r="AQ41" s="626"/>
      <c r="AR41" s="626"/>
      <c r="AS41" s="626"/>
      <c r="AT41" s="626"/>
      <c r="AU41" s="626"/>
      <c r="AV41" s="638"/>
    </row>
    <row r="42" spans="1:48" ht="30.75" customHeight="1">
      <c r="A42" s="138" t="s">
        <v>56</v>
      </c>
      <c r="B42" s="225" t="s">
        <v>281</v>
      </c>
      <c r="C42" s="283"/>
      <c r="D42" s="283"/>
      <c r="E42" s="283"/>
      <c r="F42" s="283"/>
      <c r="G42" s="283"/>
      <c r="H42" s="283"/>
      <c r="I42" s="283"/>
      <c r="J42" s="283"/>
      <c r="K42" s="283"/>
      <c r="L42" s="283"/>
      <c r="M42" s="283"/>
      <c r="N42" s="283"/>
      <c r="O42" s="283"/>
      <c r="P42" s="390">
        <f>P43-P44-P45-P46-P47</f>
        <v>255401776</v>
      </c>
      <c r="Q42" s="400"/>
      <c r="R42" s="400"/>
      <c r="S42" s="400"/>
      <c r="T42" s="400"/>
      <c r="U42" s="449"/>
      <c r="V42" s="463" t="s">
        <v>15</v>
      </c>
      <c r="W42" s="468" t="s">
        <v>208</v>
      </c>
      <c r="X42" s="480"/>
      <c r="Y42" s="496"/>
      <c r="Z42" s="328"/>
      <c r="AA42" s="328"/>
      <c r="AB42" s="328"/>
      <c r="AC42" s="528"/>
      <c r="AD42" s="328"/>
      <c r="AE42" s="328"/>
      <c r="AF42" s="328"/>
      <c r="AG42" s="328"/>
      <c r="AH42" s="328"/>
      <c r="AI42" s="328"/>
      <c r="AJ42" s="528"/>
      <c r="AL42" s="623"/>
      <c r="AM42" s="627"/>
      <c r="AN42" s="627"/>
      <c r="AO42" s="627"/>
      <c r="AP42" s="627"/>
      <c r="AQ42" s="627"/>
      <c r="AR42" s="627"/>
      <c r="AS42" s="627"/>
      <c r="AT42" s="627"/>
      <c r="AU42" s="627"/>
      <c r="AV42" s="639"/>
    </row>
    <row r="43" spans="1:48" ht="18.75" customHeight="1">
      <c r="A43" s="141"/>
      <c r="B43" s="226" t="s">
        <v>168</v>
      </c>
      <c r="C43" s="276"/>
      <c r="D43" s="276"/>
      <c r="E43" s="276"/>
      <c r="F43" s="276"/>
      <c r="G43" s="276"/>
      <c r="H43" s="276"/>
      <c r="I43" s="276"/>
      <c r="J43" s="276"/>
      <c r="K43" s="276"/>
      <c r="L43" s="276"/>
      <c r="M43" s="276"/>
      <c r="N43" s="276"/>
      <c r="O43" s="380"/>
      <c r="P43" s="393">
        <v>323895307</v>
      </c>
      <c r="Q43" s="402"/>
      <c r="R43" s="402"/>
      <c r="S43" s="402"/>
      <c r="T43" s="402"/>
      <c r="U43" s="451"/>
      <c r="V43" s="457" t="s">
        <v>15</v>
      </c>
      <c r="W43" s="328"/>
      <c r="X43" s="328"/>
      <c r="Y43" s="328"/>
      <c r="Z43" s="328"/>
      <c r="AA43" s="328"/>
      <c r="AB43" s="328"/>
      <c r="AC43" s="528"/>
      <c r="AD43" s="328"/>
      <c r="AE43" s="328"/>
      <c r="AF43" s="328"/>
      <c r="AG43" s="328"/>
      <c r="AH43" s="328"/>
      <c r="AI43" s="328"/>
      <c r="AJ43" s="528"/>
    </row>
    <row r="44" spans="1:48" ht="18.75" customHeight="1">
      <c r="A44" s="142"/>
      <c r="B44" s="226" t="s">
        <v>169</v>
      </c>
      <c r="C44" s="276"/>
      <c r="D44" s="276"/>
      <c r="E44" s="276"/>
      <c r="F44" s="276"/>
      <c r="G44" s="276"/>
      <c r="H44" s="276"/>
      <c r="I44" s="276"/>
      <c r="J44" s="276"/>
      <c r="K44" s="276"/>
      <c r="L44" s="276"/>
      <c r="M44" s="276"/>
      <c r="N44" s="276"/>
      <c r="O44" s="380"/>
      <c r="P44" s="393">
        <v>36672680</v>
      </c>
      <c r="Q44" s="402"/>
      <c r="R44" s="402"/>
      <c r="S44" s="402"/>
      <c r="T44" s="402"/>
      <c r="U44" s="451"/>
      <c r="V44" s="457" t="s">
        <v>15</v>
      </c>
      <c r="W44" s="328"/>
      <c r="X44" s="328"/>
      <c r="Y44" s="328"/>
      <c r="Z44" s="328"/>
      <c r="AA44" s="328"/>
      <c r="AB44" s="328"/>
      <c r="AC44" s="528"/>
      <c r="AD44" s="328"/>
      <c r="AE44" s="328"/>
      <c r="AF44" s="328"/>
      <c r="AG44" s="328"/>
      <c r="AH44" s="328"/>
      <c r="AI44" s="328"/>
      <c r="AJ44" s="528"/>
    </row>
    <row r="45" spans="1:48" ht="18.75" customHeight="1">
      <c r="A45" s="142"/>
      <c r="B45" s="226" t="s">
        <v>170</v>
      </c>
      <c r="C45" s="276"/>
      <c r="D45" s="276"/>
      <c r="E45" s="276"/>
      <c r="F45" s="276"/>
      <c r="G45" s="276"/>
      <c r="H45" s="276"/>
      <c r="I45" s="276"/>
      <c r="J45" s="276"/>
      <c r="K45" s="276"/>
      <c r="L45" s="276"/>
      <c r="M45" s="276"/>
      <c r="N45" s="276"/>
      <c r="O45" s="380"/>
      <c r="P45" s="393">
        <v>9379554</v>
      </c>
      <c r="Q45" s="402"/>
      <c r="R45" s="402"/>
      <c r="S45" s="402"/>
      <c r="T45" s="402"/>
      <c r="U45" s="451"/>
      <c r="V45" s="457" t="s">
        <v>15</v>
      </c>
      <c r="W45" s="328"/>
      <c r="X45" s="328"/>
      <c r="Y45" s="328"/>
      <c r="Z45" s="328"/>
      <c r="AA45" s="328"/>
      <c r="AB45" s="328"/>
      <c r="AC45" s="528"/>
      <c r="AD45" s="328"/>
      <c r="AE45" s="328"/>
      <c r="AF45" s="328"/>
      <c r="AG45" s="328"/>
      <c r="AH45" s="328"/>
      <c r="AI45" s="328"/>
      <c r="AJ45" s="528"/>
    </row>
    <row r="46" spans="1:48" ht="30" customHeight="1">
      <c r="A46" s="142"/>
      <c r="B46" s="227" t="s">
        <v>171</v>
      </c>
      <c r="C46" s="243"/>
      <c r="D46" s="243"/>
      <c r="E46" s="243"/>
      <c r="F46" s="243"/>
      <c r="G46" s="243"/>
      <c r="H46" s="243"/>
      <c r="I46" s="243"/>
      <c r="J46" s="243"/>
      <c r="K46" s="243"/>
      <c r="L46" s="243"/>
      <c r="M46" s="243"/>
      <c r="N46" s="243"/>
      <c r="O46" s="381"/>
      <c r="P46" s="393">
        <v>7312647</v>
      </c>
      <c r="Q46" s="402"/>
      <c r="R46" s="402"/>
      <c r="S46" s="402"/>
      <c r="T46" s="402"/>
      <c r="U46" s="451"/>
      <c r="V46" s="457" t="s">
        <v>15</v>
      </c>
      <c r="W46" s="328"/>
      <c r="X46" s="328"/>
      <c r="Y46" s="328"/>
      <c r="Z46" s="328"/>
      <c r="AA46" s="328"/>
      <c r="AB46" s="328"/>
      <c r="AC46" s="528"/>
      <c r="AD46" s="328"/>
      <c r="AE46" s="328"/>
      <c r="AF46" s="328"/>
      <c r="AG46" s="328"/>
      <c r="AH46" s="328"/>
      <c r="AI46" s="328"/>
      <c r="AJ46" s="528"/>
    </row>
    <row r="47" spans="1:48" ht="30" customHeight="1">
      <c r="A47" s="143"/>
      <c r="B47" s="228" t="s">
        <v>172</v>
      </c>
      <c r="C47" s="277"/>
      <c r="D47" s="277"/>
      <c r="E47" s="277"/>
      <c r="F47" s="277"/>
      <c r="G47" s="277"/>
      <c r="H47" s="277"/>
      <c r="I47" s="277"/>
      <c r="J47" s="277"/>
      <c r="K47" s="277"/>
      <c r="L47" s="277"/>
      <c r="M47" s="277"/>
      <c r="N47" s="277"/>
      <c r="O47" s="382"/>
      <c r="P47" s="393">
        <v>15128650</v>
      </c>
      <c r="Q47" s="402"/>
      <c r="R47" s="402"/>
      <c r="S47" s="402"/>
      <c r="T47" s="402"/>
      <c r="U47" s="451"/>
      <c r="V47" s="463" t="s">
        <v>15</v>
      </c>
      <c r="W47" s="328"/>
      <c r="X47" s="328"/>
      <c r="Y47" s="328"/>
      <c r="Z47" s="328"/>
      <c r="AA47" s="328"/>
      <c r="AB47" s="328"/>
      <c r="AC47" s="528"/>
      <c r="AD47" s="328"/>
      <c r="AE47" s="328"/>
      <c r="AF47" s="328"/>
      <c r="AG47" s="328"/>
      <c r="AH47" s="328"/>
      <c r="AI47" s="328"/>
      <c r="AJ47" s="528"/>
    </row>
    <row r="48" spans="1:48" s="110" customFormat="1" ht="6" customHeight="1">
      <c r="A48" s="124"/>
      <c r="B48" s="216"/>
      <c r="C48" s="280"/>
      <c r="D48" s="124"/>
      <c r="E48" s="124"/>
      <c r="F48" s="124"/>
      <c r="G48" s="124"/>
      <c r="H48" s="124"/>
      <c r="I48" s="124"/>
      <c r="J48" s="124"/>
      <c r="K48" s="356"/>
      <c r="L48" s="356"/>
      <c r="M48" s="356"/>
      <c r="N48" s="356"/>
      <c r="O48" s="356"/>
      <c r="P48" s="356"/>
      <c r="Q48" s="356"/>
      <c r="R48" s="356"/>
      <c r="S48" s="415"/>
      <c r="T48" s="431"/>
      <c r="U48" s="431"/>
      <c r="V48" s="431"/>
      <c r="W48" s="431"/>
      <c r="X48" s="431"/>
      <c r="Y48" s="431"/>
      <c r="Z48" s="124"/>
      <c r="AA48" s="124"/>
      <c r="AB48" s="415"/>
      <c r="AC48" s="431"/>
      <c r="AD48" s="431"/>
      <c r="AE48" s="431"/>
      <c r="AF48" s="431"/>
      <c r="AG48" s="431"/>
      <c r="AH48" s="431"/>
      <c r="AI48" s="124"/>
      <c r="AJ48" s="124"/>
      <c r="AS48" s="554"/>
    </row>
    <row r="49" spans="1:50" ht="12" customHeight="1">
      <c r="A49" s="144" t="s">
        <v>162</v>
      </c>
      <c r="B49" s="215"/>
      <c r="C49" s="284"/>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row>
    <row r="50" spans="1:50" s="110" customFormat="1" ht="12" customHeight="1">
      <c r="A50" s="145" t="s">
        <v>163</v>
      </c>
      <c r="B50" s="229" t="s">
        <v>262</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S50" s="554"/>
    </row>
    <row r="51" spans="1:50" s="110" customFormat="1" ht="23.25" customHeight="1">
      <c r="A51" s="145" t="s">
        <v>163</v>
      </c>
      <c r="B51" s="229" t="s">
        <v>201</v>
      </c>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S51" s="554"/>
    </row>
    <row r="52" spans="1:50" s="110" customFormat="1" ht="45.75" customHeight="1">
      <c r="A52" s="145" t="s">
        <v>163</v>
      </c>
      <c r="B52" s="229" t="s">
        <v>87</v>
      </c>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S52" s="554"/>
    </row>
    <row r="53" spans="1:50" ht="33.75" customHeight="1">
      <c r="A53" s="146" t="s">
        <v>163</v>
      </c>
      <c r="B53" s="215" t="s">
        <v>260</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X53" s="110"/>
    </row>
    <row r="54" spans="1:50" ht="45" customHeight="1">
      <c r="A54" s="146" t="s">
        <v>163</v>
      </c>
      <c r="B54" s="215" t="s">
        <v>40</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X54" s="113"/>
    </row>
    <row r="55" spans="1:50" ht="4.5" customHeight="1">
      <c r="A55" s="146"/>
      <c r="B55" s="215"/>
      <c r="C55" s="215"/>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E55" s="215"/>
      <c r="AF55" s="215"/>
      <c r="AG55" s="215"/>
      <c r="AH55" s="215"/>
      <c r="AI55" s="215"/>
      <c r="AJ55" s="215"/>
      <c r="AK55" s="215"/>
      <c r="AX55" s="113"/>
    </row>
    <row r="56" spans="1:50" ht="19.5" customHeight="1">
      <c r="A56" s="147" t="s">
        <v>243</v>
      </c>
      <c r="B56" s="149"/>
      <c r="C56" s="149"/>
      <c r="D56" s="149"/>
      <c r="E56" s="312"/>
      <c r="F56" s="124"/>
      <c r="G56" s="124"/>
      <c r="H56" s="124"/>
      <c r="I56" s="124"/>
      <c r="J56" s="124"/>
      <c r="K56" s="124"/>
      <c r="L56" s="187"/>
      <c r="M56" s="187"/>
      <c r="N56" s="187"/>
      <c r="O56" s="187"/>
      <c r="P56" s="187"/>
      <c r="Q56" s="187"/>
      <c r="R56" s="187"/>
      <c r="S56" s="187"/>
      <c r="T56" s="124"/>
      <c r="U56" s="124"/>
      <c r="V56" s="152"/>
      <c r="W56" s="124"/>
      <c r="X56" s="124"/>
      <c r="Y56" s="124"/>
      <c r="Z56" s="187"/>
      <c r="AA56" s="124"/>
      <c r="AB56" s="124"/>
      <c r="AC56" s="124"/>
      <c r="AD56" s="124"/>
      <c r="AE56" s="124"/>
      <c r="AF56" s="124"/>
      <c r="AG56" s="124"/>
      <c r="AH56" s="124"/>
      <c r="AI56" s="124"/>
      <c r="AJ56" s="582"/>
      <c r="AK56" s="110"/>
      <c r="AS56" s="632"/>
    </row>
    <row r="57" spans="1:50" ht="16.5" customHeight="1">
      <c r="A57" s="1" t="s">
        <v>163</v>
      </c>
      <c r="B57" s="230" t="s">
        <v>226</v>
      </c>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K57" s="110"/>
      <c r="AS57" s="632"/>
    </row>
    <row r="58" spans="1:50" ht="51.75" customHeight="1">
      <c r="A58" s="148" t="s">
        <v>193</v>
      </c>
      <c r="B58" s="231"/>
      <c r="C58" s="231"/>
      <c r="D58" s="301"/>
      <c r="E58" s="313"/>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583"/>
      <c r="AK58" s="110"/>
      <c r="AS58" s="632"/>
    </row>
    <row r="59" spans="1:50" ht="47.25" customHeight="1">
      <c r="A59" s="148" t="s">
        <v>194</v>
      </c>
      <c r="B59" s="231"/>
      <c r="C59" s="231"/>
      <c r="D59" s="301"/>
      <c r="E59" s="314"/>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584"/>
      <c r="AK59" s="110"/>
      <c r="AS59" s="632"/>
    </row>
    <row r="60" spans="1:50" ht="24" customHeight="1">
      <c r="A60" s="132" t="s">
        <v>146</v>
      </c>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10"/>
      <c r="AS60" s="632"/>
    </row>
    <row r="61" spans="1:50" ht="5.25" customHeight="1">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S61" s="632"/>
    </row>
    <row r="62" spans="1:50" s="111" customFormat="1" ht="18.75" customHeight="1">
      <c r="A62" s="150" t="s">
        <v>257</v>
      </c>
      <c r="B62" s="232"/>
      <c r="C62" s="285"/>
      <c r="D62" s="302"/>
      <c r="E62" s="302"/>
      <c r="F62" s="302"/>
      <c r="G62" s="302"/>
      <c r="H62" s="302"/>
      <c r="I62" s="302"/>
      <c r="J62" s="302"/>
      <c r="K62" s="358"/>
      <c r="L62" s="358"/>
      <c r="M62" s="358"/>
      <c r="N62" s="358"/>
      <c r="O62" s="358"/>
      <c r="P62" s="358"/>
      <c r="Q62" s="358"/>
      <c r="R62" s="358"/>
      <c r="S62" s="415"/>
      <c r="T62" s="431"/>
      <c r="U62" s="431"/>
      <c r="V62" s="431"/>
      <c r="W62" s="431"/>
      <c r="X62" s="431"/>
      <c r="Y62" s="431"/>
      <c r="Z62" s="302"/>
      <c r="AA62" s="302"/>
      <c r="AB62" s="415"/>
      <c r="AC62" s="431"/>
      <c r="AD62" s="431"/>
      <c r="AE62" s="431"/>
      <c r="AF62" s="431"/>
      <c r="AG62" s="431"/>
      <c r="AH62" s="431"/>
      <c r="AI62" s="302"/>
      <c r="AJ62" s="302"/>
      <c r="AS62" s="633"/>
    </row>
    <row r="63" spans="1:50" s="111" customFormat="1" ht="11.25" customHeight="1">
      <c r="A63" s="151" t="s">
        <v>110</v>
      </c>
      <c r="B63" s="132" t="s">
        <v>89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S63" s="633"/>
    </row>
    <row r="64" spans="1:50" s="111" customFormat="1" ht="11.25" customHeight="1">
      <c r="A64" s="152" t="s">
        <v>256</v>
      </c>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S64" s="633"/>
    </row>
    <row r="65" spans="1:50" s="111" customFormat="1" ht="22.5" customHeight="1">
      <c r="A65" s="153" t="s">
        <v>270</v>
      </c>
      <c r="B65" s="132" t="s">
        <v>304</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614"/>
      <c r="AS65" s="633"/>
    </row>
    <row r="66" spans="1:50" s="111" customFormat="1" ht="23.25" customHeight="1">
      <c r="A66" s="153" t="s">
        <v>192</v>
      </c>
      <c r="B66" s="132" t="s">
        <v>305</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614"/>
      <c r="AS66" s="633"/>
    </row>
    <row r="67" spans="1:50" s="111" customFormat="1" ht="11.25" customHeight="1">
      <c r="A67" s="153" t="s">
        <v>271</v>
      </c>
      <c r="B67" s="132" t="s">
        <v>273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614"/>
      <c r="AS67" s="633"/>
    </row>
    <row r="68" spans="1:50" s="111" customFormat="1" ht="22.5" customHeight="1">
      <c r="A68" s="153" t="s">
        <v>272</v>
      </c>
      <c r="B68" s="132" t="s">
        <v>282</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614"/>
      <c r="AS68" s="633"/>
    </row>
    <row r="69" spans="1:50" s="111" customFormat="1" ht="11.25" customHeight="1">
      <c r="A69" s="154" t="s">
        <v>274</v>
      </c>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S69" s="633"/>
    </row>
    <row r="70" spans="1:50" s="111" customFormat="1" ht="21.75" customHeight="1">
      <c r="A70" s="153" t="s">
        <v>86</v>
      </c>
      <c r="B70" s="132" t="s">
        <v>311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614"/>
      <c r="AS70" s="633"/>
    </row>
    <row r="71" spans="1:50" s="111" customFormat="1" ht="3.75" customHeight="1">
      <c r="A71" s="144"/>
      <c r="B71" s="232"/>
      <c r="C71" s="285"/>
      <c r="D71" s="302"/>
      <c r="E71" s="302"/>
      <c r="F71" s="302"/>
      <c r="G71" s="302"/>
      <c r="H71" s="302"/>
      <c r="I71" s="302"/>
      <c r="J71" s="302"/>
      <c r="K71" s="358"/>
      <c r="L71" s="358"/>
      <c r="M71" s="358"/>
      <c r="N71" s="358"/>
      <c r="O71" s="358"/>
      <c r="P71" s="358"/>
      <c r="Q71" s="358"/>
      <c r="R71" s="358"/>
      <c r="S71" s="415"/>
      <c r="T71" s="431"/>
      <c r="U71" s="431"/>
      <c r="V71" s="431"/>
      <c r="W71" s="431"/>
      <c r="X71" s="431"/>
      <c r="Y71" s="431"/>
      <c r="Z71" s="302"/>
      <c r="AA71" s="302"/>
      <c r="AB71" s="415"/>
      <c r="AC71" s="431"/>
      <c r="AD71" s="431"/>
      <c r="AE71" s="431"/>
      <c r="AF71" s="431"/>
      <c r="AG71" s="431"/>
      <c r="AH71" s="431"/>
      <c r="AI71" s="302"/>
      <c r="AJ71" s="302"/>
      <c r="AS71" s="633"/>
    </row>
    <row r="72" spans="1:50" s="110" customFormat="1" ht="24.75" customHeight="1">
      <c r="A72" s="155" t="s">
        <v>66</v>
      </c>
      <c r="B72" s="233"/>
      <c r="C72" s="280"/>
      <c r="D72" s="124"/>
      <c r="E72" s="124"/>
      <c r="F72" s="124"/>
      <c r="G72" s="124"/>
      <c r="H72" s="124"/>
      <c r="I72" s="124"/>
      <c r="J72" s="124"/>
      <c r="K72" s="356"/>
      <c r="L72" s="356"/>
      <c r="M72" s="356"/>
      <c r="N72" s="356"/>
      <c r="O72" s="356"/>
      <c r="P72" s="356"/>
      <c r="Q72" s="356"/>
      <c r="R72" s="356"/>
      <c r="S72" s="415"/>
      <c r="T72" s="431"/>
      <c r="U72" s="431"/>
      <c r="V72" s="431"/>
      <c r="W72" s="431"/>
      <c r="X72" s="431"/>
      <c r="Y72" s="263"/>
      <c r="Z72" s="263"/>
      <c r="AA72" s="263"/>
      <c r="AB72" s="263"/>
      <c r="AC72" s="263"/>
      <c r="AD72" s="263"/>
      <c r="AE72" s="263"/>
      <c r="AF72" s="263"/>
      <c r="AG72" s="263"/>
      <c r="AH72" s="263"/>
      <c r="AI72" s="263"/>
      <c r="AJ72" s="263"/>
    </row>
    <row r="73" spans="1:50" s="110" customFormat="1" ht="30.75" customHeight="1">
      <c r="A73" s="156"/>
      <c r="B73" s="234"/>
      <c r="C73" s="286"/>
      <c r="D73" s="286"/>
      <c r="E73" s="286"/>
      <c r="F73" s="286"/>
      <c r="G73" s="286"/>
      <c r="H73" s="286"/>
      <c r="I73" s="286"/>
      <c r="J73" s="286"/>
      <c r="K73" s="286"/>
      <c r="L73" s="361"/>
      <c r="M73" s="361"/>
      <c r="N73" s="286"/>
      <c r="O73" s="286"/>
      <c r="P73" s="394"/>
      <c r="Q73" s="394"/>
      <c r="R73" s="408"/>
      <c r="S73" s="416" t="s">
        <v>178</v>
      </c>
      <c r="T73" s="432"/>
      <c r="U73" s="432"/>
      <c r="V73" s="432"/>
      <c r="W73" s="432"/>
      <c r="X73" s="481"/>
      <c r="Y73" s="497" t="s">
        <v>179</v>
      </c>
      <c r="Z73" s="497"/>
      <c r="AA73" s="497"/>
      <c r="AB73" s="497"/>
      <c r="AC73" s="497"/>
      <c r="AD73" s="497"/>
      <c r="AE73" s="497" t="s">
        <v>32</v>
      </c>
      <c r="AF73" s="497"/>
      <c r="AG73" s="497"/>
      <c r="AH73" s="497"/>
      <c r="AI73" s="497"/>
      <c r="AJ73" s="497"/>
    </row>
    <row r="74" spans="1:50" s="110" customFormat="1" ht="28.5" customHeight="1">
      <c r="A74" s="157" t="s">
        <v>283</v>
      </c>
      <c r="B74" s="235"/>
      <c r="C74" s="235"/>
      <c r="D74" s="235"/>
      <c r="E74" s="235"/>
      <c r="F74" s="235"/>
      <c r="G74" s="235"/>
      <c r="H74" s="235"/>
      <c r="I74" s="235"/>
      <c r="J74" s="235"/>
      <c r="K74" s="235"/>
      <c r="L74" s="235"/>
      <c r="M74" s="235"/>
      <c r="N74" s="235"/>
      <c r="O74" s="235"/>
      <c r="P74" s="235"/>
      <c r="Q74" s="235"/>
      <c r="R74" s="235"/>
      <c r="S74" s="417" t="b">
        <v>1</v>
      </c>
      <c r="T74" s="433"/>
      <c r="U74" s="433"/>
      <c r="V74" s="433"/>
      <c r="W74" s="433"/>
      <c r="X74" s="482"/>
      <c r="Y74" s="498" t="b">
        <v>1</v>
      </c>
      <c r="Z74" s="498"/>
      <c r="AA74" s="498"/>
      <c r="AB74" s="498"/>
      <c r="AC74" s="498"/>
      <c r="AD74" s="534"/>
      <c r="AE74" s="498" t="b">
        <v>1</v>
      </c>
      <c r="AF74" s="498"/>
      <c r="AG74" s="498"/>
      <c r="AH74" s="498"/>
      <c r="AI74" s="561"/>
      <c r="AJ74" s="585" t="str">
        <f>IF(M18="○",IF(OR(AND(NOT(S74),NOT(Y74),AE74),AND(NOT(S74),NOT(Y74),NOT(AE74))),"×","○"),"")</f>
        <v>○</v>
      </c>
      <c r="AK74" s="615"/>
      <c r="AL74" s="624" t="s">
        <v>242</v>
      </c>
      <c r="AM74" s="628"/>
      <c r="AN74" s="628"/>
      <c r="AO74" s="628"/>
      <c r="AP74" s="628"/>
      <c r="AQ74" s="628"/>
      <c r="AR74" s="628"/>
      <c r="AS74" s="628"/>
      <c r="AT74" s="628"/>
      <c r="AU74" s="628"/>
      <c r="AV74" s="640"/>
    </row>
    <row r="75" spans="1:50" s="110" customFormat="1" ht="18.75" customHeight="1">
      <c r="A75" s="158" t="s">
        <v>209</v>
      </c>
      <c r="B75" s="236"/>
      <c r="C75" s="287"/>
      <c r="D75" s="287"/>
      <c r="E75" s="287"/>
      <c r="F75" s="287"/>
      <c r="G75" s="287"/>
      <c r="H75" s="287"/>
      <c r="I75" s="287"/>
      <c r="J75" s="287"/>
      <c r="K75" s="287"/>
      <c r="L75" s="362"/>
      <c r="M75" s="362"/>
      <c r="N75" s="362"/>
      <c r="O75" s="362"/>
      <c r="P75" s="362"/>
      <c r="Q75" s="362"/>
      <c r="R75" s="362"/>
      <c r="S75" s="418">
        <v>17.5</v>
      </c>
      <c r="T75" s="434"/>
      <c r="U75" s="434"/>
      <c r="V75" s="434"/>
      <c r="W75" s="434"/>
      <c r="X75" s="483" t="s">
        <v>175</v>
      </c>
      <c r="Y75" s="434">
        <v>27.2</v>
      </c>
      <c r="Z75" s="434"/>
      <c r="AA75" s="434"/>
      <c r="AB75" s="434"/>
      <c r="AC75" s="434"/>
      <c r="AD75" s="483" t="s">
        <v>175</v>
      </c>
      <c r="AE75" s="434">
        <v>9</v>
      </c>
      <c r="AF75" s="434"/>
      <c r="AG75" s="434"/>
      <c r="AH75" s="434"/>
      <c r="AI75" s="434"/>
      <c r="AJ75" s="586" t="s">
        <v>17</v>
      </c>
      <c r="AK75" s="615"/>
    </row>
    <row r="76" spans="1:50" s="110" customFormat="1" ht="18" customHeight="1">
      <c r="A76" s="159" t="s">
        <v>134</v>
      </c>
      <c r="B76" s="237"/>
      <c r="C76" s="237"/>
      <c r="D76" s="303"/>
      <c r="E76" s="303"/>
      <c r="F76" s="303"/>
      <c r="G76" s="303"/>
      <c r="H76" s="303"/>
      <c r="I76" s="303"/>
      <c r="J76" s="303"/>
      <c r="K76" s="359"/>
      <c r="L76" s="359"/>
      <c r="M76" s="359"/>
      <c r="N76" s="359"/>
      <c r="O76" s="359"/>
      <c r="P76" s="359"/>
      <c r="Q76" s="359"/>
      <c r="R76" s="359"/>
      <c r="S76" s="419">
        <v>3996256</v>
      </c>
      <c r="T76" s="435"/>
      <c r="U76" s="435"/>
      <c r="V76" s="435"/>
      <c r="W76" s="435"/>
      <c r="X76" s="484" t="s">
        <v>15</v>
      </c>
      <c r="Y76" s="435">
        <v>5257986</v>
      </c>
      <c r="Z76" s="435"/>
      <c r="AA76" s="435"/>
      <c r="AB76" s="435"/>
      <c r="AC76" s="435"/>
      <c r="AD76" s="484" t="s">
        <v>15</v>
      </c>
      <c r="AE76" s="435">
        <v>834421</v>
      </c>
      <c r="AF76" s="435"/>
      <c r="AG76" s="435"/>
      <c r="AH76" s="435"/>
      <c r="AI76" s="435"/>
      <c r="AJ76" s="587" t="s">
        <v>15</v>
      </c>
      <c r="AK76" s="113"/>
    </row>
    <row r="77" spans="1:50" s="110" customFormat="1" ht="18.75" customHeight="1">
      <c r="A77" s="159" t="s">
        <v>211</v>
      </c>
      <c r="B77" s="238"/>
      <c r="C77" s="288"/>
      <c r="D77" s="304"/>
      <c r="E77" s="303"/>
      <c r="F77" s="303"/>
      <c r="G77" s="303"/>
      <c r="H77" s="303"/>
      <c r="I77" s="303"/>
      <c r="J77" s="303"/>
      <c r="K77" s="359"/>
      <c r="L77" s="359"/>
      <c r="M77" s="359"/>
      <c r="N77" s="359"/>
      <c r="O77" s="359"/>
      <c r="P77" s="359"/>
      <c r="Q77" s="359"/>
      <c r="R77" s="359"/>
      <c r="S77" s="420">
        <f>S76/(S75*12)</f>
        <v>19029.790476190476</v>
      </c>
      <c r="T77" s="436"/>
      <c r="U77" s="436"/>
      <c r="V77" s="436"/>
      <c r="W77" s="469"/>
      <c r="X77" s="485" t="s">
        <v>15</v>
      </c>
      <c r="Y77" s="436">
        <f>Y76/(Y75*12)</f>
        <v>16109.025735294119</v>
      </c>
      <c r="Z77" s="436"/>
      <c r="AA77" s="436"/>
      <c r="AB77" s="436"/>
      <c r="AC77" s="469"/>
      <c r="AD77" s="485" t="s">
        <v>15</v>
      </c>
      <c r="AE77" s="436">
        <f>AE76/(AE75*12)</f>
        <v>7726.1203703703704</v>
      </c>
      <c r="AF77" s="436"/>
      <c r="AG77" s="436"/>
      <c r="AH77" s="436"/>
      <c r="AI77" s="469"/>
      <c r="AJ77" s="588" t="s">
        <v>15</v>
      </c>
      <c r="AK77" s="616" t="s">
        <v>117</v>
      </c>
    </row>
    <row r="78" spans="1:50" s="110" customFormat="1" ht="15.75" customHeight="1">
      <c r="A78" s="160" t="s">
        <v>212</v>
      </c>
      <c r="B78" s="239"/>
      <c r="C78" s="239"/>
      <c r="D78" s="239"/>
      <c r="E78" s="239"/>
      <c r="F78" s="239"/>
      <c r="G78" s="239"/>
      <c r="H78" s="239"/>
      <c r="I78" s="239"/>
      <c r="J78" s="239"/>
      <c r="K78" s="239"/>
      <c r="L78" s="239"/>
      <c r="M78" s="239"/>
      <c r="N78" s="239"/>
      <c r="O78" s="239"/>
      <c r="P78" s="239"/>
      <c r="Q78" s="239"/>
      <c r="R78" s="409"/>
      <c r="S78" s="421" t="s">
        <v>166</v>
      </c>
      <c r="T78" s="437">
        <f>IF(Y77,S77/Y77,1)</f>
        <v>1.181312314530425</v>
      </c>
      <c r="U78" s="452"/>
      <c r="V78" s="464"/>
      <c r="W78" s="470" t="s">
        <v>167</v>
      </c>
      <c r="X78" s="486"/>
      <c r="Y78" s="499" t="s">
        <v>166</v>
      </c>
      <c r="Z78" s="437">
        <f>IF(Y77,1,0)</f>
        <v>1</v>
      </c>
      <c r="AA78" s="452"/>
      <c r="AB78" s="464"/>
      <c r="AC78" s="470" t="s">
        <v>167</v>
      </c>
      <c r="AD78" s="486"/>
      <c r="AE78" s="499" t="s">
        <v>166</v>
      </c>
      <c r="AF78" s="437">
        <f>IF(Y77,AE77/Y77,IF(AE77,AE77/S77,0))</f>
        <v>0.47961437875431556</v>
      </c>
      <c r="AG78" s="452"/>
      <c r="AH78" s="464"/>
      <c r="AI78" s="562" t="s">
        <v>167</v>
      </c>
      <c r="AJ78" s="589" t="str">
        <f>IF(M18="○",IF(AND(S74=TRUE,Y74=TRUE),IF(AND(T78&gt;Z78,Z78&gt;0),"○","×"),""),"")</f>
        <v>○</v>
      </c>
      <c r="AK78" s="616"/>
      <c r="AL78" s="624" t="s">
        <v>22</v>
      </c>
      <c r="AM78" s="620"/>
      <c r="AN78" s="620"/>
      <c r="AO78" s="620"/>
      <c r="AP78" s="620"/>
      <c r="AQ78" s="620"/>
      <c r="AR78" s="620"/>
      <c r="AS78" s="620"/>
      <c r="AT78" s="620"/>
      <c r="AU78" s="620"/>
      <c r="AV78" s="636"/>
    </row>
    <row r="79" spans="1:50" s="112" customFormat="1" ht="17.25" customHeight="1">
      <c r="A79" s="161"/>
      <c r="B79" s="240"/>
      <c r="C79" s="240"/>
      <c r="D79" s="240"/>
      <c r="E79" s="240"/>
      <c r="F79" s="240"/>
      <c r="G79" s="240"/>
      <c r="H79" s="240"/>
      <c r="I79" s="240"/>
      <c r="J79" s="240"/>
      <c r="K79" s="240"/>
      <c r="L79" s="240"/>
      <c r="M79" s="240"/>
      <c r="N79" s="240"/>
      <c r="O79" s="240"/>
      <c r="P79" s="240"/>
      <c r="Q79" s="240"/>
      <c r="R79" s="410"/>
      <c r="S79" s="422"/>
      <c r="T79" s="438"/>
      <c r="U79" s="453"/>
      <c r="V79" s="465"/>
      <c r="W79" s="471"/>
      <c r="X79" s="487"/>
      <c r="Y79" s="500"/>
      <c r="Z79" s="438"/>
      <c r="AA79" s="453"/>
      <c r="AB79" s="465"/>
      <c r="AC79" s="529"/>
      <c r="AD79" s="487"/>
      <c r="AE79" s="500"/>
      <c r="AF79" s="438"/>
      <c r="AG79" s="453"/>
      <c r="AH79" s="465"/>
      <c r="AI79" s="563"/>
      <c r="AJ79" s="590" t="str">
        <f>IF(M18="○",IF(AND(Y74=TRUE,AE74=TRUE),IF(AND(Y80="",AE80=""),IF(AND(Z78&gt;=2*AF78,AF78&gt;0),"○","×"),IF(AND(Y80&gt;=AE80,Z78&gt;0,AF78&gt;0),"○","×")),IF(AND(S74=TRUE,AE74=TRUE),IF(AND(Y80&gt;=AE80,AE80&gt;0),IF(AND(T78&gt;2*AF78,AF78&gt;0),"○","×"),"×"),"")),"")</f>
        <v>○</v>
      </c>
      <c r="AK79" s="617" t="s">
        <v>222</v>
      </c>
      <c r="AL79" s="624" t="s">
        <v>309</v>
      </c>
      <c r="AM79" s="620"/>
      <c r="AN79" s="620"/>
      <c r="AO79" s="620"/>
      <c r="AP79" s="620"/>
      <c r="AQ79" s="620"/>
      <c r="AR79" s="620"/>
      <c r="AS79" s="620"/>
      <c r="AT79" s="620"/>
      <c r="AU79" s="620"/>
      <c r="AV79" s="636"/>
      <c r="AX79" s="642"/>
    </row>
    <row r="80" spans="1:50" s="112" customFormat="1" ht="27" customHeight="1">
      <c r="A80" s="160" t="s">
        <v>284</v>
      </c>
      <c r="B80" s="239"/>
      <c r="C80" s="239"/>
      <c r="D80" s="239"/>
      <c r="E80" s="239"/>
      <c r="F80" s="239"/>
      <c r="G80" s="239"/>
      <c r="H80" s="239"/>
      <c r="I80" s="239"/>
      <c r="J80" s="239"/>
      <c r="K80" s="239"/>
      <c r="L80" s="239"/>
      <c r="M80" s="239"/>
      <c r="N80" s="239"/>
      <c r="O80" s="239"/>
      <c r="P80" s="239"/>
      <c r="Q80" s="239"/>
      <c r="R80" s="239"/>
      <c r="S80" s="423"/>
      <c r="T80" s="439"/>
      <c r="U80" s="439"/>
      <c r="V80" s="439"/>
      <c r="W80" s="472"/>
      <c r="X80" s="472"/>
      <c r="Y80" s="435"/>
      <c r="Z80" s="510"/>
      <c r="AA80" s="510"/>
      <c r="AB80" s="510"/>
      <c r="AC80" s="435"/>
      <c r="AD80" s="535" t="s">
        <v>15</v>
      </c>
      <c r="AE80" s="542"/>
      <c r="AF80" s="548"/>
      <c r="AG80" s="548"/>
      <c r="AH80" s="548"/>
      <c r="AI80" s="542"/>
      <c r="AJ80" s="591" t="s">
        <v>15</v>
      </c>
      <c r="AK80" s="617"/>
      <c r="AL80" s="110"/>
      <c r="AM80" s="110"/>
      <c r="AN80" s="110"/>
      <c r="AO80" s="631"/>
      <c r="AP80" s="631"/>
      <c r="AQ80" s="631"/>
      <c r="AR80" s="631"/>
      <c r="AS80" s="631"/>
      <c r="AT80" s="635"/>
      <c r="AU80" s="635"/>
      <c r="AV80" s="635"/>
    </row>
    <row r="81" spans="1:48" s="112" customFormat="1" ht="20.25" customHeight="1">
      <c r="A81" s="162" t="s">
        <v>199</v>
      </c>
      <c r="B81" s="241"/>
      <c r="C81" s="241"/>
      <c r="D81" s="241"/>
      <c r="E81" s="241"/>
      <c r="F81" s="241"/>
      <c r="G81" s="241"/>
      <c r="H81" s="241"/>
      <c r="I81" s="241"/>
      <c r="J81" s="241"/>
      <c r="K81" s="241"/>
      <c r="L81" s="241"/>
      <c r="M81" s="241"/>
      <c r="N81" s="241"/>
      <c r="O81" s="241"/>
      <c r="P81" s="241"/>
      <c r="Q81" s="241"/>
      <c r="R81" s="241"/>
      <c r="S81" s="424"/>
      <c r="T81" s="424"/>
      <c r="U81" s="424"/>
      <c r="V81" s="424"/>
      <c r="W81" s="424"/>
      <c r="X81" s="424"/>
      <c r="Y81" s="501">
        <f>S76+Y76+AE76</f>
        <v>10088663</v>
      </c>
      <c r="Z81" s="511"/>
      <c r="AA81" s="511"/>
      <c r="AB81" s="511"/>
      <c r="AC81" s="511"/>
      <c r="AD81" s="536" t="s">
        <v>15</v>
      </c>
      <c r="AE81" s="543"/>
      <c r="AF81" s="110"/>
      <c r="AG81" s="110"/>
      <c r="AH81" s="110"/>
      <c r="AI81" s="110"/>
      <c r="AJ81" s="110"/>
      <c r="AK81" s="1"/>
      <c r="AL81" s="110"/>
      <c r="AM81" s="110"/>
      <c r="AN81" s="110"/>
      <c r="AO81" s="631"/>
      <c r="AP81" s="631"/>
      <c r="AQ81" s="631"/>
      <c r="AR81" s="631"/>
      <c r="AS81" s="631"/>
      <c r="AT81" s="635"/>
      <c r="AU81" s="635"/>
      <c r="AV81" s="635"/>
    </row>
    <row r="82" spans="1:48" s="110" customFormat="1" ht="27" customHeight="1">
      <c r="A82" s="163" t="s">
        <v>230</v>
      </c>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502">
        <v>4260000</v>
      </c>
      <c r="Z82" s="512"/>
      <c r="AA82" s="512"/>
      <c r="AB82" s="512"/>
      <c r="AC82" s="530"/>
      <c r="AD82" s="537" t="s">
        <v>15</v>
      </c>
      <c r="AE82" s="544" t="s">
        <v>208</v>
      </c>
      <c r="AF82" s="549" t="str">
        <f>IF(M18="○",IF(Y82,IF(Y82&lt;=4400000,"○","☓"),""),"")</f>
        <v>○</v>
      </c>
      <c r="AG82" s="555" t="s">
        <v>213</v>
      </c>
      <c r="AL82" s="624" t="s">
        <v>152</v>
      </c>
      <c r="AM82" s="620"/>
      <c r="AN82" s="620"/>
      <c r="AO82" s="620"/>
      <c r="AP82" s="620"/>
      <c r="AQ82" s="620"/>
      <c r="AR82" s="620"/>
      <c r="AS82" s="620"/>
      <c r="AT82" s="620"/>
      <c r="AU82" s="620"/>
      <c r="AV82" s="636"/>
    </row>
    <row r="83" spans="1:48" s="110" customFormat="1" ht="27.75" customHeight="1">
      <c r="A83" s="164" t="s">
        <v>225</v>
      </c>
      <c r="B83" s="243"/>
      <c r="C83" s="243"/>
      <c r="D83" s="243"/>
      <c r="E83" s="243"/>
      <c r="F83" s="243"/>
      <c r="G83" s="243"/>
      <c r="H83" s="243"/>
      <c r="I83" s="243"/>
      <c r="J83" s="243"/>
      <c r="K83" s="243"/>
      <c r="L83" s="243"/>
      <c r="M83" s="243"/>
      <c r="N83" s="243"/>
      <c r="O83" s="243"/>
      <c r="P83" s="243"/>
      <c r="Q83" s="243"/>
      <c r="R83" s="243"/>
      <c r="S83" s="243"/>
      <c r="T83" s="243"/>
      <c r="U83" s="243"/>
      <c r="V83" s="243"/>
      <c r="W83" s="243"/>
      <c r="X83" s="243"/>
      <c r="Y83" s="503">
        <f>SUM('別紙様式3-2'!U19:U118)</f>
        <v>3</v>
      </c>
      <c r="Z83" s="513"/>
      <c r="AA83" s="513"/>
      <c r="AB83" s="513"/>
      <c r="AC83" s="513"/>
      <c r="AD83" s="537" t="s">
        <v>175</v>
      </c>
      <c r="AE83" s="545" t="s">
        <v>208</v>
      </c>
      <c r="AF83" s="550" t="str">
        <f>IF(M18="○",IF(OR(Y83&gt;=Y84,OR(A86,A87,A88,A89)=TRUE),"○","×"),"")</f>
        <v>○</v>
      </c>
      <c r="AG83" s="556" t="s">
        <v>214</v>
      </c>
      <c r="AL83" s="621" t="s">
        <v>224</v>
      </c>
      <c r="AM83" s="625"/>
      <c r="AN83" s="625"/>
      <c r="AO83" s="625"/>
      <c r="AP83" s="625"/>
      <c r="AQ83" s="625"/>
      <c r="AR83" s="625"/>
      <c r="AS83" s="625"/>
      <c r="AT83" s="625"/>
      <c r="AU83" s="625"/>
      <c r="AV83" s="637"/>
    </row>
    <row r="84" spans="1:48" s="110" customFormat="1" ht="28.5" customHeight="1">
      <c r="A84" s="165" t="s">
        <v>26</v>
      </c>
      <c r="B84" s="220"/>
      <c r="C84" s="220"/>
      <c r="D84" s="220"/>
      <c r="E84" s="220"/>
      <c r="F84" s="220"/>
      <c r="G84" s="220"/>
      <c r="H84" s="220"/>
      <c r="I84" s="220"/>
      <c r="J84" s="220"/>
      <c r="K84" s="220"/>
      <c r="L84" s="220"/>
      <c r="M84" s="220"/>
      <c r="N84" s="220"/>
      <c r="O84" s="220"/>
      <c r="P84" s="220"/>
      <c r="Q84" s="220"/>
      <c r="R84" s="220"/>
      <c r="S84" s="220"/>
      <c r="T84" s="220"/>
      <c r="U84" s="220"/>
      <c r="V84" s="220"/>
      <c r="W84" s="220"/>
      <c r="X84" s="220"/>
      <c r="Y84" s="504">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514"/>
      <c r="AA84" s="514"/>
      <c r="AB84" s="514"/>
      <c r="AC84" s="514"/>
      <c r="AD84" s="538" t="s">
        <v>232</v>
      </c>
      <c r="AE84" s="545" t="s">
        <v>208</v>
      </c>
      <c r="AF84" s="551"/>
      <c r="AG84" s="556"/>
      <c r="AL84" s="623"/>
      <c r="AM84" s="627"/>
      <c r="AN84" s="627"/>
      <c r="AO84" s="627"/>
      <c r="AP84" s="627"/>
      <c r="AQ84" s="627"/>
      <c r="AR84" s="627"/>
      <c r="AS84" s="627"/>
      <c r="AT84" s="627"/>
      <c r="AU84" s="627"/>
      <c r="AV84" s="639"/>
    </row>
    <row r="85" spans="1:48" s="110" customFormat="1" ht="18.75" customHeight="1">
      <c r="A85" s="166" t="s">
        <v>253</v>
      </c>
      <c r="B85" s="244"/>
      <c r="C85" s="289"/>
      <c r="D85" s="289"/>
      <c r="E85" s="289"/>
      <c r="F85" s="289"/>
      <c r="G85" s="289"/>
      <c r="H85" s="289"/>
      <c r="I85" s="289"/>
      <c r="J85" s="354"/>
      <c r="K85" s="354"/>
      <c r="L85" s="354"/>
      <c r="M85" s="354"/>
      <c r="N85" s="354"/>
      <c r="O85" s="354"/>
      <c r="P85" s="354"/>
      <c r="Q85" s="354"/>
      <c r="R85" s="354"/>
      <c r="S85" s="354"/>
      <c r="T85" s="354"/>
      <c r="U85" s="289"/>
      <c r="V85" s="289"/>
      <c r="W85" s="289"/>
      <c r="X85" s="289"/>
      <c r="Y85" s="356"/>
      <c r="Z85" s="356"/>
      <c r="AA85" s="356"/>
      <c r="AB85" s="356"/>
      <c r="AC85" s="356"/>
      <c r="AD85" s="356"/>
      <c r="AE85" s="354"/>
      <c r="AF85" s="354"/>
      <c r="AG85" s="354"/>
      <c r="AH85" s="354"/>
      <c r="AI85" s="354"/>
      <c r="AJ85" s="592"/>
      <c r="AR85" s="554"/>
    </row>
    <row r="86" spans="1:48" s="110" customFormat="1" ht="18.75" customHeight="1">
      <c r="A86" s="167" t="b">
        <v>0</v>
      </c>
      <c r="B86" s="245" t="s">
        <v>27</v>
      </c>
      <c r="C86" s="290"/>
      <c r="D86" s="290"/>
      <c r="E86" s="290"/>
      <c r="F86" s="290"/>
      <c r="G86" s="290"/>
      <c r="H86" s="290"/>
      <c r="I86" s="353"/>
      <c r="J86" s="353"/>
      <c r="K86" s="353"/>
      <c r="L86" s="353"/>
      <c r="M86" s="353"/>
      <c r="N86" s="353"/>
      <c r="O86" s="353"/>
      <c r="P86" s="353"/>
      <c r="Q86" s="353"/>
      <c r="R86" s="353"/>
      <c r="S86" s="353"/>
      <c r="T86" s="290"/>
      <c r="U86" s="290"/>
      <c r="V86" s="290"/>
      <c r="W86" s="290"/>
      <c r="X86" s="353"/>
      <c r="Y86" s="353"/>
      <c r="Z86" s="353"/>
      <c r="AA86" s="353"/>
      <c r="AB86" s="353"/>
      <c r="AC86" s="353"/>
      <c r="AD86" s="353"/>
      <c r="AE86" s="353"/>
      <c r="AF86" s="353"/>
      <c r="AG86" s="353"/>
      <c r="AH86" s="356"/>
      <c r="AJ86" s="544"/>
      <c r="AP86" s="554"/>
    </row>
    <row r="87" spans="1:48" s="110" customFormat="1" ht="18.75" customHeight="1">
      <c r="A87" s="167" t="b">
        <v>0</v>
      </c>
      <c r="B87" s="245" t="s">
        <v>100</v>
      </c>
      <c r="C87" s="290"/>
      <c r="D87" s="290"/>
      <c r="E87" s="290"/>
      <c r="F87" s="290"/>
      <c r="G87" s="290"/>
      <c r="H87" s="290"/>
      <c r="I87" s="353"/>
      <c r="J87" s="353"/>
      <c r="K87" s="353"/>
      <c r="L87" s="353"/>
      <c r="M87" s="353"/>
      <c r="N87" s="353"/>
      <c r="O87" s="353"/>
      <c r="P87" s="353"/>
      <c r="Q87" s="353"/>
      <c r="R87" s="353"/>
      <c r="S87" s="353"/>
      <c r="T87" s="290"/>
      <c r="U87" s="290"/>
      <c r="V87" s="290"/>
      <c r="W87" s="290"/>
      <c r="X87" s="353"/>
      <c r="Y87" s="353"/>
      <c r="Z87" s="353"/>
      <c r="AA87" s="353"/>
      <c r="AB87" s="353"/>
      <c r="AC87" s="353"/>
      <c r="AD87" s="353"/>
      <c r="AE87" s="353"/>
      <c r="AF87" s="353"/>
      <c r="AG87" s="353"/>
      <c r="AH87" s="356"/>
      <c r="AJ87" s="544"/>
      <c r="AQ87" s="554"/>
    </row>
    <row r="88" spans="1:48" s="110" customFormat="1" ht="30.75" customHeight="1">
      <c r="A88" s="167" t="b">
        <v>0</v>
      </c>
      <c r="B88" s="246" t="s">
        <v>102</v>
      </c>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593"/>
      <c r="AK88" s="618"/>
      <c r="AQ88" s="554"/>
    </row>
    <row r="89" spans="1:48" s="110" customFormat="1" ht="18" customHeight="1">
      <c r="A89" s="167" t="b">
        <v>0</v>
      </c>
      <c r="B89" s="245" t="s">
        <v>58</v>
      </c>
      <c r="C89" s="290"/>
      <c r="D89" s="290" t="s">
        <v>59</v>
      </c>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557" t="s">
        <v>11</v>
      </c>
      <c r="AH89" s="356"/>
      <c r="AJ89" s="544"/>
      <c r="AQ89" s="554"/>
    </row>
    <row r="90" spans="1:48" s="110" customFormat="1" ht="18" customHeight="1">
      <c r="A90" s="168" t="s">
        <v>289</v>
      </c>
      <c r="B90" s="247"/>
      <c r="C90" s="247"/>
      <c r="D90" s="247"/>
      <c r="E90" s="247"/>
      <c r="F90" s="247"/>
      <c r="G90" s="247"/>
      <c r="H90" s="247"/>
      <c r="I90" s="247"/>
      <c r="J90" s="247"/>
      <c r="K90" s="247"/>
      <c r="L90" s="363"/>
      <c r="M90" s="366"/>
      <c r="N90" s="370"/>
      <c r="O90" s="370"/>
      <c r="P90" s="370"/>
      <c r="Q90" s="370"/>
      <c r="R90" s="370"/>
      <c r="S90" s="370"/>
      <c r="T90" s="370"/>
      <c r="U90" s="370"/>
      <c r="V90" s="370"/>
      <c r="W90" s="370"/>
      <c r="X90" s="370"/>
      <c r="Y90" s="370"/>
      <c r="Z90" s="370"/>
      <c r="AA90" s="370"/>
      <c r="AB90" s="370"/>
      <c r="AC90" s="370"/>
      <c r="AD90" s="370"/>
      <c r="AE90" s="370"/>
      <c r="AF90" s="370"/>
      <c r="AG90" s="370"/>
      <c r="AH90" s="370"/>
      <c r="AI90" s="564"/>
      <c r="AJ90" s="590" t="str">
        <f>IF(S74=FALSE,IF(M90&lt;&gt;"","○","×"),"")</f>
        <v/>
      </c>
      <c r="AL90" s="624" t="s">
        <v>216</v>
      </c>
      <c r="AM90" s="620"/>
      <c r="AN90" s="620"/>
      <c r="AO90" s="620"/>
      <c r="AP90" s="620"/>
      <c r="AQ90" s="620"/>
      <c r="AR90" s="620"/>
      <c r="AS90" s="620"/>
      <c r="AT90" s="620"/>
      <c r="AU90" s="620"/>
      <c r="AV90" s="636"/>
    </row>
    <row r="91" spans="1:48" s="110" customFormat="1" ht="6.75" customHeight="1">
      <c r="A91" s="124"/>
      <c r="B91" s="124"/>
      <c r="C91" s="233"/>
      <c r="D91" s="124"/>
      <c r="E91" s="124"/>
      <c r="F91" s="233"/>
      <c r="G91" s="233"/>
      <c r="H91" s="233"/>
      <c r="I91" s="233"/>
      <c r="J91" s="233"/>
      <c r="K91" s="233"/>
      <c r="L91" s="233"/>
      <c r="M91" s="233"/>
      <c r="N91" s="233"/>
      <c r="O91" s="233"/>
      <c r="P91" s="233"/>
      <c r="Q91" s="233"/>
      <c r="R91" s="233"/>
      <c r="S91" s="233"/>
      <c r="T91" s="233"/>
      <c r="U91" s="233"/>
      <c r="V91" s="233"/>
      <c r="W91" s="233"/>
      <c r="X91" s="233"/>
      <c r="Y91" s="233"/>
      <c r="Z91" s="233"/>
      <c r="AA91" s="233"/>
      <c r="AB91" s="233"/>
      <c r="AC91" s="233"/>
      <c r="AD91" s="233"/>
      <c r="AE91" s="233"/>
      <c r="AF91" s="233"/>
      <c r="AG91" s="233"/>
      <c r="AH91" s="233"/>
      <c r="AI91" s="356"/>
      <c r="AR91" s="554"/>
    </row>
    <row r="92" spans="1:48" s="1" customFormat="1" ht="45" customHeight="1">
      <c r="A92" s="169" t="s">
        <v>288</v>
      </c>
      <c r="B92" s="248"/>
      <c r="C92" s="248"/>
      <c r="D92" s="248"/>
      <c r="E92" s="248"/>
      <c r="F92" s="248"/>
      <c r="G92" s="248"/>
      <c r="H92" s="248"/>
      <c r="I92" s="248"/>
      <c r="J92" s="248"/>
      <c r="K92" s="248"/>
      <c r="L92" s="248"/>
      <c r="M92" s="248"/>
      <c r="N92" s="248"/>
      <c r="O92" s="248"/>
      <c r="P92" s="248"/>
      <c r="Q92" s="248"/>
      <c r="R92" s="248"/>
      <c r="S92" s="248"/>
      <c r="T92" s="248"/>
      <c r="U92" s="248"/>
      <c r="V92" s="248"/>
      <c r="W92" s="248"/>
      <c r="X92" s="248"/>
      <c r="Y92" s="248"/>
      <c r="Z92" s="248"/>
      <c r="AA92" s="248"/>
      <c r="AB92" s="248"/>
      <c r="AC92" s="248"/>
      <c r="AD92" s="248"/>
      <c r="AE92" s="248"/>
      <c r="AF92" s="248"/>
      <c r="AG92" s="248"/>
      <c r="AH92" s="248"/>
      <c r="AI92" s="248"/>
      <c r="AJ92" s="248"/>
    </row>
    <row r="93" spans="1:48" ht="21" customHeight="1">
      <c r="A93" s="155" t="s">
        <v>290</v>
      </c>
      <c r="B93" s="249"/>
      <c r="C93" s="249"/>
      <c r="D93" s="249"/>
      <c r="E93" s="249"/>
      <c r="F93" s="249"/>
      <c r="G93" s="249"/>
      <c r="H93" s="249"/>
      <c r="I93" s="249"/>
      <c r="J93" s="249"/>
      <c r="K93" s="249"/>
      <c r="L93" s="249"/>
      <c r="M93" s="249"/>
      <c r="N93" s="249"/>
      <c r="O93" s="249"/>
      <c r="P93" s="249"/>
      <c r="Q93" s="249"/>
      <c r="R93" s="411"/>
      <c r="S93" s="425"/>
      <c r="T93" s="425"/>
      <c r="U93" s="425"/>
      <c r="V93" s="425"/>
      <c r="W93" s="425"/>
      <c r="X93" s="425"/>
      <c r="Y93" s="425"/>
      <c r="Z93" s="515"/>
      <c r="AA93" s="515"/>
      <c r="AB93" s="522"/>
      <c r="AC93" s="531"/>
      <c r="AD93" s="110"/>
      <c r="AE93" s="110"/>
      <c r="AF93" s="552"/>
      <c r="AG93" s="552"/>
      <c r="AH93" s="552"/>
      <c r="AI93" s="552"/>
      <c r="AJ93" s="124"/>
      <c r="AK93" s="110"/>
      <c r="AR93" s="632"/>
    </row>
    <row r="94" spans="1:48" ht="19.5" customHeight="1">
      <c r="A94" s="170" t="s">
        <v>205</v>
      </c>
      <c r="B94" s="250"/>
      <c r="C94" s="291" t="s">
        <v>217</v>
      </c>
      <c r="D94" s="305"/>
      <c r="E94" s="305"/>
      <c r="F94" s="305"/>
      <c r="G94" s="305"/>
      <c r="H94" s="305"/>
      <c r="I94" s="305"/>
      <c r="J94" s="305"/>
      <c r="K94" s="305"/>
      <c r="L94" s="305"/>
      <c r="M94" s="305"/>
      <c r="N94" s="305"/>
      <c r="O94" s="305"/>
      <c r="P94" s="305"/>
      <c r="Q94" s="305"/>
      <c r="R94" s="412"/>
      <c r="S94" s="426">
        <v>6081285</v>
      </c>
      <c r="T94" s="440"/>
      <c r="U94" s="440"/>
      <c r="V94" s="440"/>
      <c r="W94" s="473"/>
      <c r="X94" s="488" t="s">
        <v>15</v>
      </c>
      <c r="Y94" s="505"/>
      <c r="Z94" s="516"/>
      <c r="AA94" s="518"/>
      <c r="AB94" s="523"/>
      <c r="AC94" s="523"/>
      <c r="AD94" s="539"/>
      <c r="AE94" s="262"/>
      <c r="AF94" s="553"/>
      <c r="AJ94" s="531"/>
      <c r="AK94" s="531"/>
    </row>
    <row r="95" spans="1:48" ht="27" customHeight="1">
      <c r="A95" s="171"/>
      <c r="B95" s="251"/>
      <c r="C95" s="292"/>
      <c r="D95" s="306" t="s">
        <v>310</v>
      </c>
      <c r="E95" s="306"/>
      <c r="F95" s="306"/>
      <c r="G95" s="306"/>
      <c r="H95" s="306"/>
      <c r="I95" s="306"/>
      <c r="J95" s="306"/>
      <c r="K95" s="306"/>
      <c r="L95" s="306"/>
      <c r="M95" s="306"/>
      <c r="N95" s="306"/>
      <c r="O95" s="306"/>
      <c r="P95" s="306"/>
      <c r="Q95" s="306"/>
      <c r="R95" s="306"/>
      <c r="S95" s="427">
        <v>4321269</v>
      </c>
      <c r="T95" s="441"/>
      <c r="U95" s="441"/>
      <c r="V95" s="441"/>
      <c r="W95" s="474"/>
      <c r="X95" s="489" t="s">
        <v>15</v>
      </c>
      <c r="Y95" s="506" t="s">
        <v>59</v>
      </c>
      <c r="Z95" s="517">
        <f>IFERROR(S95/S94*100,0)</f>
        <v>71.05848517213056</v>
      </c>
      <c r="AA95" s="519"/>
      <c r="AB95" s="524"/>
      <c r="AC95" s="532" t="s">
        <v>11</v>
      </c>
      <c r="AD95" s="540" t="s">
        <v>153</v>
      </c>
      <c r="AE95" s="546" t="s">
        <v>208</v>
      </c>
      <c r="AF95" s="549" t="str">
        <f>IF(X18="○",IF(Z95=0,"",IF(Z95&gt;=200/3,"○","×")),"")</f>
        <v>○</v>
      </c>
      <c r="AG95" s="558" t="s">
        <v>1</v>
      </c>
      <c r="AJ95" s="531"/>
      <c r="AK95" s="531"/>
      <c r="AL95" s="624" t="s">
        <v>269</v>
      </c>
      <c r="AM95" s="628"/>
      <c r="AN95" s="628"/>
      <c r="AO95" s="628"/>
      <c r="AP95" s="628"/>
      <c r="AQ95" s="628"/>
      <c r="AR95" s="628"/>
      <c r="AS95" s="628"/>
      <c r="AT95" s="628"/>
      <c r="AU95" s="628"/>
      <c r="AV95" s="640"/>
    </row>
    <row r="96" spans="1:48" ht="18.75" customHeight="1">
      <c r="A96" s="172" t="s">
        <v>144</v>
      </c>
      <c r="B96" s="252"/>
      <c r="C96" s="291" t="s">
        <v>81</v>
      </c>
      <c r="D96" s="305"/>
      <c r="E96" s="305"/>
      <c r="F96" s="305"/>
      <c r="G96" s="305"/>
      <c r="H96" s="305"/>
      <c r="I96" s="305"/>
      <c r="J96" s="305"/>
      <c r="K96" s="305"/>
      <c r="L96" s="305"/>
      <c r="M96" s="305"/>
      <c r="N96" s="305"/>
      <c r="O96" s="305"/>
      <c r="P96" s="305"/>
      <c r="Q96" s="305"/>
      <c r="R96" s="413"/>
      <c r="S96" s="427">
        <v>1325805</v>
      </c>
      <c r="T96" s="441"/>
      <c r="U96" s="441"/>
      <c r="V96" s="441"/>
      <c r="W96" s="474"/>
      <c r="X96" s="490" t="s">
        <v>15</v>
      </c>
      <c r="Y96" s="505"/>
      <c r="Z96" s="516"/>
      <c r="AA96" s="518"/>
      <c r="AB96" s="523"/>
      <c r="AC96" s="523"/>
      <c r="AD96" s="539"/>
      <c r="AE96" s="262"/>
      <c r="AF96" s="553"/>
      <c r="AG96" s="558"/>
      <c r="AJ96" s="531"/>
      <c r="AK96" s="531"/>
    </row>
    <row r="97" spans="1:48" ht="24.75" customHeight="1">
      <c r="A97" s="173"/>
      <c r="B97" s="253"/>
      <c r="C97" s="292"/>
      <c r="D97" s="306" t="s">
        <v>310</v>
      </c>
      <c r="E97" s="306"/>
      <c r="F97" s="306"/>
      <c r="G97" s="306"/>
      <c r="H97" s="306"/>
      <c r="I97" s="306"/>
      <c r="J97" s="306"/>
      <c r="K97" s="306"/>
      <c r="L97" s="306"/>
      <c r="M97" s="306"/>
      <c r="N97" s="306"/>
      <c r="O97" s="306"/>
      <c r="P97" s="306"/>
      <c r="Q97" s="306"/>
      <c r="R97" s="306"/>
      <c r="S97" s="428">
        <v>923121</v>
      </c>
      <c r="T97" s="442"/>
      <c r="U97" s="442"/>
      <c r="V97" s="442"/>
      <c r="W97" s="475"/>
      <c r="X97" s="491" t="s">
        <v>15</v>
      </c>
      <c r="Y97" s="507" t="s">
        <v>59</v>
      </c>
      <c r="Z97" s="517">
        <f>IFERROR(S97/S96*100,0)</f>
        <v>69.627207621030237</v>
      </c>
      <c r="AA97" s="519"/>
      <c r="AB97" s="524"/>
      <c r="AC97" s="533" t="s">
        <v>11</v>
      </c>
      <c r="AD97" s="541" t="s">
        <v>153</v>
      </c>
      <c r="AE97" s="546" t="s">
        <v>208</v>
      </c>
      <c r="AF97" s="549" t="str">
        <f>IF(X18="○",IF(Z97=0,"",IF(Z97&gt;=200/3,"○","×")),"")</f>
        <v>○</v>
      </c>
      <c r="AG97" s="558"/>
      <c r="AL97" s="624" t="s">
        <v>293</v>
      </c>
      <c r="AM97" s="628"/>
      <c r="AN97" s="628"/>
      <c r="AO97" s="628"/>
      <c r="AP97" s="628"/>
      <c r="AQ97" s="628"/>
      <c r="AR97" s="628"/>
      <c r="AS97" s="628"/>
      <c r="AT97" s="628"/>
      <c r="AU97" s="628"/>
      <c r="AV97" s="640"/>
    </row>
    <row r="98" spans="1:48" ht="18.75" customHeight="1">
      <c r="A98" s="174" t="s">
        <v>186</v>
      </c>
      <c r="B98" s="254"/>
      <c r="C98" s="254"/>
      <c r="D98" s="254"/>
      <c r="E98" s="254"/>
      <c r="F98" s="254"/>
      <c r="G98" s="254"/>
      <c r="H98" s="254"/>
      <c r="I98" s="254"/>
      <c r="J98" s="254"/>
      <c r="K98" s="254"/>
      <c r="L98" s="254"/>
      <c r="M98" s="254"/>
      <c r="N98" s="254"/>
      <c r="O98" s="254"/>
      <c r="P98" s="254"/>
      <c r="Q98" s="254"/>
      <c r="R98" s="414"/>
      <c r="S98" s="429">
        <f>S94+S96</f>
        <v>7407090</v>
      </c>
      <c r="T98" s="443"/>
      <c r="U98" s="443"/>
      <c r="V98" s="443"/>
      <c r="W98" s="443"/>
      <c r="X98" s="492" t="s">
        <v>15</v>
      </c>
      <c r="Y98" s="508"/>
      <c r="Z98" s="77"/>
      <c r="AA98" s="520"/>
      <c r="AB98" s="525"/>
      <c r="AC98" s="110"/>
      <c r="AD98" s="110"/>
      <c r="AE98" s="110"/>
      <c r="AF98" s="110"/>
      <c r="AG98" s="110"/>
      <c r="AH98" s="110"/>
      <c r="AI98" s="110"/>
    </row>
    <row r="99" spans="1:48" s="113" customFormat="1" ht="26.25" customHeight="1">
      <c r="A99" s="175" t="s">
        <v>198</v>
      </c>
      <c r="B99" s="255"/>
      <c r="C99" s="255"/>
      <c r="D99" s="255"/>
      <c r="E99" s="255"/>
      <c r="F99" s="255"/>
      <c r="G99" s="255"/>
      <c r="H99" s="255"/>
      <c r="I99" s="255"/>
      <c r="J99" s="255"/>
      <c r="K99" s="255"/>
      <c r="L99" s="255"/>
      <c r="M99" s="255"/>
      <c r="N99" s="255"/>
      <c r="O99" s="255"/>
      <c r="P99" s="255"/>
      <c r="Q99" s="403"/>
      <c r="R99" s="403"/>
      <c r="S99" s="403"/>
      <c r="T99" s="403"/>
      <c r="U99" s="403"/>
      <c r="V99" s="403"/>
      <c r="W99" s="403"/>
      <c r="X99" s="403"/>
      <c r="Y99" s="403"/>
      <c r="Z99" s="403"/>
      <c r="AA99" s="403"/>
      <c r="AB99" s="403"/>
      <c r="AC99" s="403"/>
      <c r="AD99" s="403"/>
      <c r="AE99" s="403"/>
      <c r="AF99" s="403"/>
      <c r="AG99" s="403"/>
      <c r="AH99" s="132"/>
      <c r="AI99" s="565"/>
      <c r="AJ99" s="403"/>
      <c r="AS99" s="634"/>
    </row>
    <row r="100" spans="1:48" s="113" customFormat="1">
      <c r="A100" s="176" t="s">
        <v>61</v>
      </c>
      <c r="B100" s="176"/>
      <c r="C100" s="255"/>
      <c r="D100" s="255"/>
      <c r="E100" s="255"/>
      <c r="F100" s="255"/>
      <c r="G100" s="255"/>
      <c r="H100" s="255"/>
      <c r="I100" s="255"/>
      <c r="J100" s="255"/>
      <c r="K100" s="255"/>
      <c r="L100" s="255"/>
      <c r="M100" s="255"/>
      <c r="N100" s="255"/>
      <c r="O100" s="255"/>
      <c r="P100" s="255"/>
      <c r="Q100" s="403"/>
      <c r="R100" s="403"/>
      <c r="S100" s="403"/>
      <c r="T100" s="403"/>
      <c r="U100" s="403"/>
      <c r="V100" s="403"/>
      <c r="W100" s="403"/>
      <c r="X100" s="403"/>
      <c r="Y100" s="403"/>
      <c r="Z100" s="403"/>
      <c r="AA100" s="403"/>
      <c r="AB100" s="403"/>
      <c r="AC100" s="403"/>
      <c r="AD100" s="403"/>
      <c r="AE100" s="403"/>
      <c r="AF100" s="403"/>
      <c r="AG100" s="403"/>
      <c r="AH100" s="132"/>
      <c r="AI100" s="565"/>
      <c r="AJ100" s="403"/>
      <c r="AS100" s="634"/>
    </row>
    <row r="101" spans="1:48" s="113" customFormat="1">
      <c r="A101" s="177" t="s">
        <v>163</v>
      </c>
      <c r="B101" s="176" t="s">
        <v>285</v>
      </c>
      <c r="C101" s="255"/>
      <c r="D101" s="255"/>
      <c r="E101" s="255"/>
      <c r="F101" s="255"/>
      <c r="G101" s="255"/>
      <c r="H101" s="255"/>
      <c r="I101" s="255"/>
      <c r="J101" s="255"/>
      <c r="K101" s="255"/>
      <c r="L101" s="255"/>
      <c r="M101" s="255"/>
      <c r="N101" s="255"/>
      <c r="O101" s="255"/>
      <c r="P101" s="255"/>
      <c r="Q101" s="403"/>
      <c r="R101" s="403"/>
      <c r="S101" s="403"/>
      <c r="T101" s="403"/>
      <c r="U101" s="403"/>
      <c r="V101" s="403"/>
      <c r="W101" s="403"/>
      <c r="X101" s="403"/>
      <c r="Y101" s="403"/>
      <c r="Z101" s="403"/>
      <c r="AA101" s="403"/>
      <c r="AB101" s="403"/>
      <c r="AC101" s="403"/>
      <c r="AD101" s="403"/>
      <c r="AE101" s="403"/>
      <c r="AF101" s="403"/>
      <c r="AG101" s="403"/>
      <c r="AH101" s="132"/>
      <c r="AI101" s="565"/>
      <c r="AJ101" s="403"/>
      <c r="AS101" s="634"/>
    </row>
    <row r="102" spans="1:48" s="113" customFormat="1">
      <c r="A102" s="176" t="s">
        <v>286</v>
      </c>
      <c r="B102" s="176"/>
      <c r="C102" s="255"/>
      <c r="D102" s="255"/>
      <c r="E102" s="255"/>
      <c r="F102" s="255"/>
      <c r="G102" s="255"/>
      <c r="H102" s="255"/>
      <c r="I102" s="255"/>
      <c r="J102" s="255"/>
      <c r="K102" s="255"/>
      <c r="L102" s="255"/>
      <c r="M102" s="255"/>
      <c r="N102" s="255"/>
      <c r="O102" s="255"/>
      <c r="P102" s="255"/>
      <c r="Q102" s="403"/>
      <c r="R102" s="403"/>
      <c r="S102" s="403"/>
      <c r="T102" s="403"/>
      <c r="U102" s="403"/>
      <c r="V102" s="403"/>
      <c r="W102" s="403"/>
      <c r="X102" s="403"/>
      <c r="Y102" s="403"/>
      <c r="Z102" s="403"/>
      <c r="AA102" s="403"/>
      <c r="AB102" s="403"/>
      <c r="AC102" s="403"/>
      <c r="AD102" s="403"/>
      <c r="AE102" s="403"/>
      <c r="AF102" s="403"/>
      <c r="AG102" s="403"/>
      <c r="AH102" s="132"/>
      <c r="AI102" s="565"/>
      <c r="AJ102" s="403"/>
      <c r="AS102" s="634"/>
    </row>
    <row r="103" spans="1:48" s="113" customFormat="1" ht="42.75" customHeight="1">
      <c r="A103" s="178" t="s">
        <v>163</v>
      </c>
      <c r="B103" s="256" t="s">
        <v>287</v>
      </c>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S103" s="634"/>
    </row>
    <row r="104" spans="1:48" ht="7.5" customHeight="1">
      <c r="A104" s="179"/>
      <c r="B104" s="179"/>
      <c r="C104" s="179"/>
      <c r="D104" s="179"/>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114"/>
      <c r="AS104" s="632"/>
    </row>
    <row r="105" spans="1:48" ht="15" customHeight="1">
      <c r="A105" s="180" t="s">
        <v>142</v>
      </c>
      <c r="B105" s="257"/>
      <c r="C105" s="257"/>
      <c r="D105" s="307"/>
      <c r="E105" s="317" t="s">
        <v>97</v>
      </c>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590" t="str">
        <f t="array" ref="AJ105">IF(M18="○",IF(OR(PRODUCT((E106:E109=FALSE)*1),PRODUCT((E110:E113=FALSE)*1),PRODUCT((E114:E117=FALSE)*1),PRODUCT((E118:E121=FALSE)*1),PRODUCT((E122:E125=FALSE)*1),PRODUCT((E126:E129=FALSE)*1)),"×","○"),IF(PRODUCT((E106:E129=FALSE)*1),"×","○"))</f>
        <v>○</v>
      </c>
      <c r="AK105" s="114"/>
      <c r="AL105" s="621" t="s">
        <v>241</v>
      </c>
      <c r="AM105" s="625"/>
      <c r="AN105" s="625"/>
      <c r="AO105" s="625"/>
      <c r="AP105" s="625"/>
      <c r="AQ105" s="625"/>
      <c r="AR105" s="625"/>
      <c r="AS105" s="625"/>
      <c r="AT105" s="625"/>
      <c r="AU105" s="625"/>
      <c r="AV105" s="637"/>
    </row>
    <row r="106" spans="1:48" s="114" customFormat="1" ht="14.25" customHeight="1">
      <c r="A106" s="181" t="s">
        <v>106</v>
      </c>
      <c r="B106" s="258"/>
      <c r="C106" s="258"/>
      <c r="D106" s="308"/>
      <c r="E106" s="318" t="b">
        <v>1</v>
      </c>
      <c r="F106" s="333" t="s">
        <v>107</v>
      </c>
      <c r="G106" s="333"/>
      <c r="H106" s="333"/>
      <c r="I106" s="333"/>
      <c r="J106" s="333"/>
      <c r="K106" s="333"/>
      <c r="L106" s="333"/>
      <c r="M106" s="333"/>
      <c r="N106" s="333"/>
      <c r="O106" s="333"/>
      <c r="P106" s="333"/>
      <c r="Q106" s="333"/>
      <c r="R106" s="333"/>
      <c r="S106" s="333"/>
      <c r="T106" s="333"/>
      <c r="U106" s="333"/>
      <c r="V106" s="333"/>
      <c r="W106" s="333"/>
      <c r="X106" s="333"/>
      <c r="Y106" s="333"/>
      <c r="Z106" s="333"/>
      <c r="AA106" s="333"/>
      <c r="AB106" s="333"/>
      <c r="AC106" s="333"/>
      <c r="AD106" s="333"/>
      <c r="AE106" s="333"/>
      <c r="AF106" s="333"/>
      <c r="AG106" s="333"/>
      <c r="AH106" s="333"/>
      <c r="AI106" s="333"/>
      <c r="AJ106" s="594"/>
      <c r="AL106" s="622"/>
      <c r="AM106" s="629"/>
      <c r="AN106" s="629"/>
      <c r="AO106" s="629"/>
      <c r="AP106" s="629"/>
      <c r="AQ106" s="629"/>
      <c r="AR106" s="629"/>
      <c r="AS106" s="629"/>
      <c r="AT106" s="629"/>
      <c r="AU106" s="629"/>
      <c r="AV106" s="638"/>
    </row>
    <row r="107" spans="1:48" s="114" customFormat="1" ht="13.5" customHeight="1">
      <c r="A107" s="182"/>
      <c r="B107" s="246"/>
      <c r="C107" s="246"/>
      <c r="D107" s="309"/>
      <c r="E107" s="319" t="b">
        <v>0</v>
      </c>
      <c r="F107" s="334" t="s">
        <v>108</v>
      </c>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34"/>
      <c r="AE107" s="334"/>
      <c r="AF107" s="334"/>
      <c r="AG107" s="334"/>
      <c r="AH107" s="334"/>
      <c r="AI107" s="334"/>
      <c r="AJ107" s="595"/>
      <c r="AK107" s="543"/>
      <c r="AL107" s="623"/>
      <c r="AM107" s="627"/>
      <c r="AN107" s="627"/>
      <c r="AO107" s="627"/>
      <c r="AP107" s="627"/>
      <c r="AQ107" s="627"/>
      <c r="AR107" s="627"/>
      <c r="AS107" s="627"/>
      <c r="AT107" s="627"/>
      <c r="AU107" s="627"/>
      <c r="AV107" s="639"/>
    </row>
    <row r="108" spans="1:48" s="114" customFormat="1" ht="13.5" customHeight="1">
      <c r="A108" s="182"/>
      <c r="B108" s="246"/>
      <c r="C108" s="246"/>
      <c r="D108" s="309"/>
      <c r="E108" s="319" t="b">
        <v>0</v>
      </c>
      <c r="F108" s="334" t="s">
        <v>109</v>
      </c>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595"/>
      <c r="AK108" s="543"/>
    </row>
    <row r="109" spans="1:48" s="114" customFormat="1" ht="13.5" customHeight="1">
      <c r="A109" s="183"/>
      <c r="B109" s="259"/>
      <c r="C109" s="259"/>
      <c r="D109" s="310"/>
      <c r="E109" s="320" t="b">
        <v>0</v>
      </c>
      <c r="F109" s="335" t="s">
        <v>111</v>
      </c>
      <c r="G109" s="335"/>
      <c r="H109" s="335"/>
      <c r="I109" s="335"/>
      <c r="J109" s="335"/>
      <c r="K109" s="335"/>
      <c r="L109" s="335"/>
      <c r="M109" s="335"/>
      <c r="N109" s="335"/>
      <c r="O109" s="335"/>
      <c r="P109" s="335"/>
      <c r="Q109" s="335"/>
      <c r="R109" s="335"/>
      <c r="S109" s="335"/>
      <c r="T109" s="335"/>
      <c r="U109" s="335"/>
      <c r="V109" s="335"/>
      <c r="W109" s="335"/>
      <c r="X109" s="335"/>
      <c r="Y109" s="335"/>
      <c r="Z109" s="335"/>
      <c r="AA109" s="335"/>
      <c r="AB109" s="335"/>
      <c r="AC109" s="335"/>
      <c r="AD109" s="335"/>
      <c r="AE109" s="335"/>
      <c r="AF109" s="335"/>
      <c r="AG109" s="335"/>
      <c r="AH109" s="335"/>
      <c r="AI109" s="335"/>
      <c r="AJ109" s="596"/>
      <c r="AK109" s="543"/>
    </row>
    <row r="110" spans="1:48" s="114" customFormat="1" ht="24.75" customHeight="1">
      <c r="A110" s="181" t="s">
        <v>112</v>
      </c>
      <c r="B110" s="258"/>
      <c r="C110" s="258"/>
      <c r="D110" s="308"/>
      <c r="E110" s="321" t="b">
        <v>1</v>
      </c>
      <c r="F110" s="336" t="s">
        <v>115</v>
      </c>
      <c r="G110" s="336"/>
      <c r="H110" s="336"/>
      <c r="I110" s="336"/>
      <c r="J110" s="336"/>
      <c r="K110" s="336"/>
      <c r="L110" s="336"/>
      <c r="M110" s="336"/>
      <c r="N110" s="336"/>
      <c r="O110" s="336"/>
      <c r="P110" s="336"/>
      <c r="Q110" s="336"/>
      <c r="R110" s="336"/>
      <c r="S110" s="336"/>
      <c r="T110" s="336"/>
      <c r="U110" s="336"/>
      <c r="V110" s="336"/>
      <c r="W110" s="336"/>
      <c r="X110" s="336"/>
      <c r="Y110" s="336"/>
      <c r="Z110" s="336"/>
      <c r="AA110" s="336"/>
      <c r="AB110" s="336"/>
      <c r="AC110" s="336"/>
      <c r="AD110" s="336"/>
      <c r="AE110" s="336"/>
      <c r="AF110" s="336"/>
      <c r="AG110" s="336"/>
      <c r="AH110" s="336"/>
      <c r="AI110" s="336"/>
      <c r="AJ110" s="597"/>
      <c r="AK110" s="543"/>
    </row>
    <row r="111" spans="1:48" s="110" customFormat="1" ht="13.5" customHeight="1">
      <c r="A111" s="182"/>
      <c r="B111" s="246"/>
      <c r="C111" s="246"/>
      <c r="D111" s="309"/>
      <c r="E111" s="322" t="b">
        <v>0</v>
      </c>
      <c r="F111" s="334" t="s">
        <v>116</v>
      </c>
      <c r="G111" s="334"/>
      <c r="H111" s="334"/>
      <c r="I111" s="334"/>
      <c r="J111" s="334"/>
      <c r="K111" s="334"/>
      <c r="L111" s="334"/>
      <c r="M111" s="334"/>
      <c r="N111" s="334"/>
      <c r="O111" s="334"/>
      <c r="P111" s="334"/>
      <c r="Q111" s="334"/>
      <c r="R111" s="334"/>
      <c r="S111" s="334"/>
      <c r="T111" s="334"/>
      <c r="U111" s="334"/>
      <c r="V111" s="334"/>
      <c r="W111" s="334"/>
      <c r="X111" s="334"/>
      <c r="Y111" s="334"/>
      <c r="Z111" s="334"/>
      <c r="AA111" s="334"/>
      <c r="AB111" s="334"/>
      <c r="AC111" s="334"/>
      <c r="AD111" s="334"/>
      <c r="AE111" s="334"/>
      <c r="AF111" s="334"/>
      <c r="AG111" s="334"/>
      <c r="AH111" s="334"/>
      <c r="AI111" s="334"/>
      <c r="AJ111" s="598"/>
      <c r="AK111" s="543"/>
    </row>
    <row r="112" spans="1:48" s="110" customFormat="1" ht="13.5" customHeight="1">
      <c r="A112" s="182"/>
      <c r="B112" s="246"/>
      <c r="C112" s="246"/>
      <c r="D112" s="309"/>
      <c r="E112" s="319" t="b">
        <v>1</v>
      </c>
      <c r="F112" s="334" t="s">
        <v>118</v>
      </c>
      <c r="G112" s="334"/>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595"/>
      <c r="AK112" s="543"/>
    </row>
    <row r="113" spans="1:37" s="110" customFormat="1" ht="15.75" customHeight="1">
      <c r="A113" s="183"/>
      <c r="B113" s="259"/>
      <c r="C113" s="259"/>
      <c r="D113" s="310"/>
      <c r="E113" s="323" t="b">
        <v>0</v>
      </c>
      <c r="F113" s="337" t="s">
        <v>16</v>
      </c>
      <c r="G113" s="337"/>
      <c r="H113" s="337"/>
      <c r="I113" s="337"/>
      <c r="J113" s="337"/>
      <c r="K113" s="337"/>
      <c r="L113" s="337"/>
      <c r="M113" s="337"/>
      <c r="N113" s="337"/>
      <c r="O113" s="337"/>
      <c r="P113" s="337"/>
      <c r="Q113" s="337"/>
      <c r="R113" s="337"/>
      <c r="S113" s="337"/>
      <c r="T113" s="337"/>
      <c r="U113" s="337"/>
      <c r="V113" s="337"/>
      <c r="W113" s="337"/>
      <c r="X113" s="337"/>
      <c r="Y113" s="337"/>
      <c r="Z113" s="337"/>
      <c r="AA113" s="337"/>
      <c r="AB113" s="337"/>
      <c r="AC113" s="337"/>
      <c r="AD113" s="337"/>
      <c r="AE113" s="337"/>
      <c r="AF113" s="337"/>
      <c r="AG113" s="337"/>
      <c r="AH113" s="337"/>
      <c r="AI113" s="337"/>
      <c r="AJ113" s="599"/>
    </row>
    <row r="114" spans="1:37" s="110" customFormat="1" ht="13.5" customHeight="1">
      <c r="A114" s="181" t="s">
        <v>119</v>
      </c>
      <c r="B114" s="258"/>
      <c r="C114" s="258"/>
      <c r="D114" s="308"/>
      <c r="E114" s="322" t="b">
        <v>1</v>
      </c>
      <c r="F114" s="338" t="s">
        <v>121</v>
      </c>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598"/>
      <c r="AK114" s="543"/>
    </row>
    <row r="115" spans="1:37" s="110" customFormat="1" ht="22.5" customHeight="1">
      <c r="A115" s="182"/>
      <c r="B115" s="246"/>
      <c r="C115" s="246"/>
      <c r="D115" s="309"/>
      <c r="E115" s="319" t="b">
        <v>1</v>
      </c>
      <c r="F115" s="339" t="s">
        <v>28</v>
      </c>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600"/>
      <c r="AK115" s="543"/>
    </row>
    <row r="116" spans="1:37" s="110" customFormat="1" ht="13.5" customHeight="1">
      <c r="A116" s="182"/>
      <c r="B116" s="246"/>
      <c r="C116" s="246"/>
      <c r="D116" s="309"/>
      <c r="E116" s="319" t="b">
        <v>1</v>
      </c>
      <c r="F116" s="334" t="s">
        <v>123</v>
      </c>
      <c r="G116" s="334"/>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595"/>
      <c r="AK116" s="543"/>
    </row>
    <row r="117" spans="1:37" s="110" customFormat="1" ht="13.5" customHeight="1">
      <c r="A117" s="183"/>
      <c r="B117" s="259"/>
      <c r="C117" s="259"/>
      <c r="D117" s="310"/>
      <c r="E117" s="323" t="b">
        <v>0</v>
      </c>
      <c r="F117" s="337" t="s">
        <v>95</v>
      </c>
      <c r="G117" s="337"/>
      <c r="H117" s="337"/>
      <c r="I117" s="337" t="b">
        <v>0</v>
      </c>
      <c r="J117" s="337"/>
      <c r="K117" s="337"/>
      <c r="L117" s="337"/>
      <c r="M117" s="337"/>
      <c r="N117" s="337"/>
      <c r="O117" s="337" t="b">
        <v>1</v>
      </c>
      <c r="P117" s="337"/>
      <c r="Q117" s="337"/>
      <c r="R117" s="337"/>
      <c r="S117" s="337"/>
      <c r="T117" s="337"/>
      <c r="U117" s="337"/>
      <c r="V117" s="337"/>
      <c r="W117" s="337"/>
      <c r="X117" s="337"/>
      <c r="Y117" s="337"/>
      <c r="Z117" s="337"/>
      <c r="AA117" s="337"/>
      <c r="AB117" s="337"/>
      <c r="AC117" s="337"/>
      <c r="AD117" s="337"/>
      <c r="AE117" s="337"/>
      <c r="AF117" s="337"/>
      <c r="AG117" s="337"/>
      <c r="AH117" s="337"/>
      <c r="AI117" s="337"/>
      <c r="AJ117" s="599"/>
      <c r="AK117" s="543"/>
    </row>
    <row r="118" spans="1:37" s="110" customFormat="1" ht="22.5" customHeight="1">
      <c r="A118" s="181" t="s">
        <v>125</v>
      </c>
      <c r="B118" s="258"/>
      <c r="C118" s="258"/>
      <c r="D118" s="308"/>
      <c r="E118" s="322" t="b">
        <v>1</v>
      </c>
      <c r="F118" s="336" t="s">
        <v>127</v>
      </c>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597"/>
      <c r="AK118" s="543"/>
    </row>
    <row r="119" spans="1:37" s="110" customFormat="1" ht="15" customHeight="1">
      <c r="A119" s="182"/>
      <c r="B119" s="246"/>
      <c r="C119" s="246"/>
      <c r="D119" s="309"/>
      <c r="E119" s="319" t="b">
        <v>0</v>
      </c>
      <c r="F119" s="339" t="s">
        <v>126</v>
      </c>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601"/>
      <c r="AK119" s="1"/>
    </row>
    <row r="120" spans="1:37" s="110" customFormat="1" ht="13.5" customHeight="1">
      <c r="A120" s="182"/>
      <c r="B120" s="246"/>
      <c r="C120" s="246"/>
      <c r="D120" s="309"/>
      <c r="E120" s="322" t="b">
        <v>0</v>
      </c>
      <c r="F120" s="339" t="s">
        <v>128</v>
      </c>
      <c r="G120" s="339"/>
      <c r="H120" s="339"/>
      <c r="I120" s="339"/>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39"/>
      <c r="AG120" s="339"/>
      <c r="AH120" s="339"/>
      <c r="AI120" s="339"/>
      <c r="AJ120" s="602"/>
    </row>
    <row r="121" spans="1:37" s="110" customFormat="1" ht="15.75" customHeight="1">
      <c r="A121" s="183"/>
      <c r="B121" s="259"/>
      <c r="C121" s="259"/>
      <c r="D121" s="310"/>
      <c r="E121" s="323" t="b">
        <v>1</v>
      </c>
      <c r="F121" s="337" t="s">
        <v>105</v>
      </c>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37"/>
      <c r="AE121" s="337"/>
      <c r="AF121" s="337"/>
      <c r="AG121" s="337"/>
      <c r="AH121" s="337"/>
      <c r="AI121" s="337"/>
      <c r="AJ121" s="599"/>
    </row>
    <row r="122" spans="1:37" s="110" customFormat="1" ht="13.5" customHeight="1">
      <c r="A122" s="181" t="s">
        <v>129</v>
      </c>
      <c r="B122" s="258"/>
      <c r="C122" s="258"/>
      <c r="D122" s="308"/>
      <c r="E122" s="322" t="b">
        <v>1</v>
      </c>
      <c r="F122" s="336" t="s">
        <v>130</v>
      </c>
      <c r="G122" s="336"/>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598"/>
    </row>
    <row r="123" spans="1:37" s="110" customFormat="1" ht="21" customHeight="1">
      <c r="A123" s="182"/>
      <c r="B123" s="246"/>
      <c r="C123" s="246"/>
      <c r="D123" s="309"/>
      <c r="E123" s="319" t="b">
        <v>1</v>
      </c>
      <c r="F123" s="339" t="s">
        <v>70</v>
      </c>
      <c r="G123" s="339"/>
      <c r="H123" s="339"/>
      <c r="I123" s="339"/>
      <c r="J123" s="339"/>
      <c r="K123" s="339"/>
      <c r="L123" s="339"/>
      <c r="M123" s="339"/>
      <c r="N123" s="339"/>
      <c r="O123" s="339"/>
      <c r="P123" s="339"/>
      <c r="Q123" s="339"/>
      <c r="R123" s="339"/>
      <c r="S123" s="339"/>
      <c r="T123" s="339"/>
      <c r="U123" s="339"/>
      <c r="V123" s="339"/>
      <c r="W123" s="339"/>
      <c r="X123" s="339"/>
      <c r="Y123" s="339"/>
      <c r="Z123" s="339"/>
      <c r="AA123" s="339"/>
      <c r="AB123" s="339"/>
      <c r="AC123" s="339"/>
      <c r="AD123" s="339"/>
      <c r="AE123" s="339"/>
      <c r="AF123" s="339"/>
      <c r="AG123" s="339"/>
      <c r="AH123" s="339"/>
      <c r="AI123" s="339"/>
      <c r="AJ123" s="600"/>
    </row>
    <row r="124" spans="1:37" s="110" customFormat="1" ht="13.5" customHeight="1">
      <c r="A124" s="182"/>
      <c r="B124" s="246"/>
      <c r="C124" s="246"/>
      <c r="D124" s="309"/>
      <c r="E124" s="319" t="b">
        <v>0</v>
      </c>
      <c r="F124" s="339" t="s">
        <v>131</v>
      </c>
      <c r="G124" s="339"/>
      <c r="H124" s="339"/>
      <c r="I124" s="339"/>
      <c r="J124" s="339"/>
      <c r="K124" s="339"/>
      <c r="L124" s="339"/>
      <c r="M124" s="339"/>
      <c r="N124" s="339"/>
      <c r="O124" s="339"/>
      <c r="P124" s="339"/>
      <c r="Q124" s="339"/>
      <c r="R124" s="339"/>
      <c r="S124" s="339"/>
      <c r="T124" s="339"/>
      <c r="U124" s="339"/>
      <c r="V124" s="339"/>
      <c r="W124" s="339"/>
      <c r="X124" s="339"/>
      <c r="Y124" s="339"/>
      <c r="Z124" s="339"/>
      <c r="AA124" s="339"/>
      <c r="AB124" s="339"/>
      <c r="AC124" s="339"/>
      <c r="AD124" s="339"/>
      <c r="AE124" s="339"/>
      <c r="AF124" s="339"/>
      <c r="AG124" s="339"/>
      <c r="AH124" s="339"/>
      <c r="AI124" s="339"/>
      <c r="AJ124" s="595"/>
    </row>
    <row r="125" spans="1:37" s="110" customFormat="1" ht="13.5" customHeight="1">
      <c r="A125" s="183"/>
      <c r="B125" s="259"/>
      <c r="C125" s="259"/>
      <c r="D125" s="310"/>
      <c r="E125" s="323" t="b">
        <v>0</v>
      </c>
      <c r="F125" s="337" t="s">
        <v>132</v>
      </c>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37"/>
      <c r="AC125" s="337"/>
      <c r="AD125" s="337"/>
      <c r="AE125" s="337"/>
      <c r="AF125" s="337"/>
      <c r="AG125" s="337"/>
      <c r="AH125" s="337"/>
      <c r="AI125" s="337"/>
      <c r="AJ125" s="603"/>
    </row>
    <row r="126" spans="1:37" s="110" customFormat="1" ht="13.5" customHeight="1">
      <c r="A126" s="181" t="s">
        <v>133</v>
      </c>
      <c r="B126" s="258"/>
      <c r="C126" s="258"/>
      <c r="D126" s="308"/>
      <c r="E126" s="322" t="b">
        <v>1</v>
      </c>
      <c r="F126" s="336" t="s">
        <v>135</v>
      </c>
      <c r="G126" s="336"/>
      <c r="H126" s="336"/>
      <c r="I126" s="336"/>
      <c r="J126" s="336"/>
      <c r="K126" s="336"/>
      <c r="L126" s="336"/>
      <c r="M126" s="336"/>
      <c r="N126" s="336"/>
      <c r="O126" s="336"/>
      <c r="P126" s="336"/>
      <c r="Q126" s="336"/>
      <c r="R126" s="336"/>
      <c r="S126" s="336"/>
      <c r="T126" s="336"/>
      <c r="U126" s="336"/>
      <c r="V126" s="336"/>
      <c r="W126" s="336"/>
      <c r="X126" s="336"/>
      <c r="Y126" s="336"/>
      <c r="Z126" s="336"/>
      <c r="AA126" s="336"/>
      <c r="AB126" s="336"/>
      <c r="AC126" s="336"/>
      <c r="AD126" s="336"/>
      <c r="AE126" s="336"/>
      <c r="AF126" s="336"/>
      <c r="AG126" s="336"/>
      <c r="AH126" s="336"/>
      <c r="AI126" s="336"/>
      <c r="AJ126" s="597"/>
    </row>
    <row r="127" spans="1:37" s="110" customFormat="1" ht="13.5" customHeight="1">
      <c r="A127" s="182"/>
      <c r="B127" s="246"/>
      <c r="C127" s="246"/>
      <c r="D127" s="309"/>
      <c r="E127" s="319" t="b">
        <v>0</v>
      </c>
      <c r="F127" s="339" t="s">
        <v>137</v>
      </c>
      <c r="G127" s="339"/>
      <c r="H127" s="339"/>
      <c r="I127" s="339"/>
      <c r="J127" s="339"/>
      <c r="K127" s="339"/>
      <c r="L127" s="339"/>
      <c r="M127" s="339"/>
      <c r="N127" s="339"/>
      <c r="O127" s="339"/>
      <c r="P127" s="339"/>
      <c r="Q127" s="339"/>
      <c r="R127" s="339"/>
      <c r="S127" s="339"/>
      <c r="T127" s="339"/>
      <c r="U127" s="339"/>
      <c r="V127" s="339"/>
      <c r="W127" s="339"/>
      <c r="X127" s="339"/>
      <c r="Y127" s="339"/>
      <c r="Z127" s="339"/>
      <c r="AA127" s="339"/>
      <c r="AB127" s="339"/>
      <c r="AC127" s="339"/>
      <c r="AD127" s="339"/>
      <c r="AE127" s="339"/>
      <c r="AF127" s="339"/>
      <c r="AG127" s="339"/>
      <c r="AH127" s="339"/>
      <c r="AI127" s="339"/>
      <c r="AJ127" s="595"/>
    </row>
    <row r="128" spans="1:37" s="110" customFormat="1" ht="13.5" customHeight="1">
      <c r="A128" s="182"/>
      <c r="B128" s="246"/>
      <c r="C128" s="246"/>
      <c r="D128" s="309"/>
      <c r="E128" s="319" t="b">
        <v>0</v>
      </c>
      <c r="F128" s="339" t="s">
        <v>138</v>
      </c>
      <c r="G128" s="339"/>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595"/>
    </row>
    <row r="129" spans="1:49" s="110" customFormat="1" ht="13.5" customHeight="1">
      <c r="A129" s="183"/>
      <c r="B129" s="259"/>
      <c r="C129" s="259"/>
      <c r="D129" s="310"/>
      <c r="E129" s="324" t="b">
        <v>0</v>
      </c>
      <c r="F129" s="340" t="s">
        <v>139</v>
      </c>
      <c r="G129" s="340"/>
      <c r="H129" s="340"/>
      <c r="I129" s="340"/>
      <c r="J129" s="340"/>
      <c r="K129" s="340"/>
      <c r="L129" s="340"/>
      <c r="M129" s="340"/>
      <c r="N129" s="340"/>
      <c r="O129" s="340"/>
      <c r="P129" s="340"/>
      <c r="Q129" s="340"/>
      <c r="R129" s="340"/>
      <c r="S129" s="340"/>
      <c r="T129" s="340"/>
      <c r="U129" s="340"/>
      <c r="V129" s="340"/>
      <c r="W129" s="340"/>
      <c r="X129" s="340"/>
      <c r="Y129" s="340"/>
      <c r="Z129" s="340"/>
      <c r="AA129" s="340"/>
      <c r="AB129" s="340"/>
      <c r="AC129" s="340"/>
      <c r="AD129" s="340"/>
      <c r="AE129" s="340"/>
      <c r="AF129" s="340"/>
      <c r="AG129" s="340"/>
      <c r="AH129" s="340"/>
      <c r="AI129" s="340"/>
      <c r="AJ129" s="604"/>
    </row>
    <row r="130" spans="1:49" ht="19.5" customHeight="1">
      <c r="A130" s="184"/>
      <c r="B130" s="9"/>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S130" s="632"/>
    </row>
    <row r="131" spans="1:49" ht="18.75" customHeight="1">
      <c r="A131" s="185" t="s">
        <v>99</v>
      </c>
      <c r="B131" s="260"/>
      <c r="C131" s="260"/>
      <c r="D131" s="260"/>
      <c r="E131" s="260"/>
      <c r="F131" s="260"/>
      <c r="G131" s="260"/>
      <c r="H131" s="260"/>
      <c r="I131" s="260"/>
      <c r="J131" s="260"/>
      <c r="K131" s="260"/>
      <c r="L131" s="260"/>
      <c r="M131" s="260"/>
      <c r="N131" s="260"/>
      <c r="O131" s="260"/>
      <c r="P131" s="260"/>
      <c r="Q131" s="404"/>
      <c r="R131" s="404"/>
      <c r="S131" s="404"/>
      <c r="T131" s="404"/>
      <c r="U131" s="404"/>
      <c r="V131" s="404"/>
      <c r="W131" s="404"/>
      <c r="X131" s="404"/>
      <c r="Y131" s="404"/>
      <c r="Z131" s="404"/>
      <c r="AA131" s="404"/>
      <c r="AB131" s="404"/>
      <c r="AC131" s="404"/>
      <c r="AD131" s="404"/>
      <c r="AE131" s="404"/>
      <c r="AF131" s="404"/>
      <c r="AG131" s="404"/>
      <c r="AH131" s="559"/>
      <c r="AI131" s="566"/>
      <c r="AJ131" s="263"/>
      <c r="AT131" s="632"/>
    </row>
    <row r="132" spans="1:49" s="110" customFormat="1" ht="45" customHeight="1">
      <c r="A132" s="186"/>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605"/>
      <c r="AK132" s="619"/>
      <c r="AL132" s="520"/>
      <c r="AM132" s="630"/>
      <c r="AN132" s="630"/>
      <c r="AO132" s="630"/>
      <c r="AP132" s="630"/>
      <c r="AQ132" s="630"/>
      <c r="AR132" s="630"/>
      <c r="AS132" s="630"/>
      <c r="AT132" s="630"/>
      <c r="AU132" s="630"/>
      <c r="AV132" s="630"/>
      <c r="AW132" s="641"/>
    </row>
    <row r="133" spans="1:49" s="110" customFormat="1" ht="16.5" customHeight="1">
      <c r="A133" s="124"/>
      <c r="B133" s="262"/>
      <c r="C133" s="262"/>
      <c r="D133" s="262"/>
      <c r="E133" s="262"/>
      <c r="F133" s="262"/>
      <c r="G133" s="262"/>
      <c r="H133" s="262"/>
      <c r="I133" s="262"/>
      <c r="J133" s="262"/>
      <c r="K133" s="262"/>
      <c r="L133" s="262"/>
      <c r="M133" s="262"/>
      <c r="N133" s="262"/>
      <c r="O133" s="262"/>
      <c r="P133" s="262"/>
      <c r="Q133" s="262"/>
      <c r="R133" s="262"/>
      <c r="S133" s="262"/>
      <c r="T133" s="262"/>
      <c r="U133" s="262"/>
      <c r="V133" s="262"/>
      <c r="W133" s="262"/>
      <c r="X133" s="262"/>
      <c r="Y133" s="262"/>
      <c r="Z133" s="262"/>
      <c r="AA133" s="262"/>
      <c r="AB133" s="262"/>
      <c r="AC133" s="262"/>
      <c r="AD133" s="262"/>
      <c r="AE133" s="262"/>
      <c r="AF133" s="262"/>
      <c r="AG133" s="262"/>
      <c r="AH133" s="262"/>
      <c r="AI133" s="262"/>
      <c r="AJ133" s="262"/>
      <c r="AL133" s="520"/>
      <c r="AM133" s="630"/>
      <c r="AN133" s="630"/>
      <c r="AO133" s="630"/>
      <c r="AP133" s="630"/>
      <c r="AQ133" s="630"/>
      <c r="AR133" s="630"/>
      <c r="AS133" s="630"/>
      <c r="AT133" s="630"/>
      <c r="AU133" s="630"/>
      <c r="AV133" s="630"/>
      <c r="AW133" s="641"/>
    </row>
    <row r="134" spans="1:49" s="110" customFormat="1" ht="12">
      <c r="A134" s="187" t="s">
        <v>60</v>
      </c>
      <c r="B134" s="152" t="s">
        <v>63</v>
      </c>
      <c r="C134" s="124"/>
      <c r="D134" s="233"/>
      <c r="E134" s="124"/>
      <c r="F134" s="124"/>
      <c r="G134" s="233"/>
      <c r="H134" s="233"/>
      <c r="I134" s="233"/>
      <c r="J134" s="233"/>
      <c r="K134" s="233"/>
      <c r="L134" s="233"/>
      <c r="M134" s="233"/>
      <c r="N134" s="233"/>
      <c r="O134" s="233"/>
      <c r="P134" s="233"/>
      <c r="Q134" s="233"/>
      <c r="R134" s="233"/>
      <c r="S134" s="233"/>
      <c r="T134" s="233"/>
      <c r="U134" s="233"/>
      <c r="V134" s="233"/>
      <c r="W134" s="233"/>
      <c r="X134" s="233"/>
      <c r="Y134" s="233"/>
      <c r="Z134" s="233"/>
      <c r="AA134" s="233"/>
      <c r="AB134" s="233"/>
      <c r="AC134" s="233"/>
      <c r="AD134" s="233"/>
      <c r="AE134" s="233"/>
      <c r="AF134" s="233"/>
      <c r="AG134" s="233"/>
      <c r="AH134" s="233"/>
      <c r="AI134" s="233"/>
      <c r="AJ134" s="356"/>
      <c r="AS134" s="554"/>
    </row>
    <row r="135" spans="1:49" ht="22.5" customHeight="1">
      <c r="A135" s="178" t="s">
        <v>60</v>
      </c>
      <c r="B135" s="263" t="s">
        <v>164</v>
      </c>
      <c r="C135" s="263"/>
      <c r="D135" s="263"/>
      <c r="E135" s="263"/>
      <c r="F135" s="263"/>
      <c r="G135" s="263"/>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3"/>
      <c r="AD135" s="263"/>
      <c r="AE135" s="263"/>
      <c r="AF135" s="263"/>
      <c r="AG135" s="263"/>
      <c r="AH135" s="263"/>
      <c r="AI135" s="263"/>
      <c r="AJ135" s="263"/>
      <c r="AS135" s="632"/>
    </row>
    <row r="136" spans="1:49" s="110" customFormat="1" ht="9.75" customHeight="1">
      <c r="A136" s="124"/>
      <c r="B136" s="264"/>
      <c r="C136" s="264"/>
      <c r="D136" s="264"/>
      <c r="E136" s="264"/>
      <c r="F136" s="264"/>
      <c r="G136" s="264"/>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606"/>
      <c r="AL136" s="520"/>
      <c r="AM136" s="630"/>
      <c r="AN136" s="630"/>
      <c r="AO136" s="630"/>
      <c r="AP136" s="630"/>
      <c r="AQ136" s="630"/>
      <c r="AR136" s="630"/>
      <c r="AS136" s="630"/>
      <c r="AT136" s="630"/>
      <c r="AU136" s="630"/>
      <c r="AV136" s="630"/>
      <c r="AW136" s="641"/>
    </row>
    <row r="137" spans="1:49" ht="7.5" customHeight="1">
      <c r="A137" s="188"/>
      <c r="B137" s="265"/>
      <c r="C137" s="294"/>
      <c r="D137" s="294"/>
      <c r="E137" s="294"/>
      <c r="F137" s="294"/>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607"/>
      <c r="AT137" s="632"/>
    </row>
    <row r="138" spans="1:49" ht="25.5" customHeight="1">
      <c r="A138" s="189" t="s">
        <v>96</v>
      </c>
      <c r="B138" s="266" t="s">
        <v>98</v>
      </c>
      <c r="C138" s="266"/>
      <c r="D138" s="266"/>
      <c r="E138" s="266"/>
      <c r="F138" s="266"/>
      <c r="G138" s="266"/>
      <c r="H138" s="266"/>
      <c r="I138" s="266"/>
      <c r="J138" s="266"/>
      <c r="K138" s="266"/>
      <c r="L138" s="266"/>
      <c r="M138" s="266"/>
      <c r="N138" s="266"/>
      <c r="O138" s="266"/>
      <c r="P138" s="266"/>
      <c r="Q138" s="266"/>
      <c r="R138" s="266"/>
      <c r="S138" s="266"/>
      <c r="T138" s="266"/>
      <c r="U138" s="266"/>
      <c r="V138" s="266"/>
      <c r="W138" s="266"/>
      <c r="X138" s="266"/>
      <c r="Y138" s="266"/>
      <c r="Z138" s="266"/>
      <c r="AA138" s="266"/>
      <c r="AB138" s="266"/>
      <c r="AC138" s="266"/>
      <c r="AD138" s="266"/>
      <c r="AE138" s="266"/>
      <c r="AF138" s="266"/>
      <c r="AG138" s="266"/>
      <c r="AH138" s="266"/>
      <c r="AI138" s="266"/>
      <c r="AJ138" s="608"/>
    </row>
    <row r="139" spans="1:49" ht="7.5" customHeight="1">
      <c r="A139" s="189"/>
      <c r="B139" s="245"/>
      <c r="C139" s="295"/>
      <c r="D139" s="295"/>
      <c r="E139" s="295"/>
      <c r="F139" s="295"/>
      <c r="G139" s="295"/>
      <c r="H139" s="295"/>
      <c r="I139" s="295"/>
      <c r="J139" s="295"/>
      <c r="K139" s="295"/>
      <c r="L139" s="295"/>
      <c r="M139" s="295"/>
      <c r="N139" s="295"/>
      <c r="O139" s="295"/>
      <c r="P139" s="295"/>
      <c r="Q139" s="295"/>
      <c r="R139" s="295"/>
      <c r="S139" s="295"/>
      <c r="T139" s="295"/>
      <c r="U139" s="295"/>
      <c r="V139" s="295"/>
      <c r="W139" s="295"/>
      <c r="X139" s="295"/>
      <c r="Y139" s="295"/>
      <c r="Z139" s="295"/>
      <c r="AA139" s="295"/>
      <c r="AB139" s="295"/>
      <c r="AC139" s="295"/>
      <c r="AD139" s="295"/>
      <c r="AE139" s="295"/>
      <c r="AF139" s="295"/>
      <c r="AG139" s="295"/>
      <c r="AH139" s="295"/>
      <c r="AI139" s="295"/>
      <c r="AJ139" s="608"/>
    </row>
    <row r="140" spans="1:49" s="115" customFormat="1" ht="19.5" customHeight="1">
      <c r="A140" s="190"/>
      <c r="B140" s="267" t="s">
        <v>49</v>
      </c>
      <c r="C140" s="267"/>
      <c r="D140" s="311">
        <v>6</v>
      </c>
      <c r="E140" s="325"/>
      <c r="F140" s="267" t="s">
        <v>10</v>
      </c>
      <c r="G140" s="311" t="s">
        <v>204</v>
      </c>
      <c r="H140" s="325"/>
      <c r="I140" s="267" t="s">
        <v>8</v>
      </c>
      <c r="J140" s="311" t="s">
        <v>204</v>
      </c>
      <c r="K140" s="325"/>
      <c r="L140" s="267" t="s">
        <v>19</v>
      </c>
      <c r="M140" s="367"/>
      <c r="N140" s="371" t="s">
        <v>18</v>
      </c>
      <c r="O140" s="371"/>
      <c r="P140" s="371"/>
      <c r="Q140" s="405" t="str">
        <f>IF(G8="","",G8)</f>
        <v>○○ケアサービス</v>
      </c>
      <c r="R140" s="405"/>
      <c r="S140" s="405"/>
      <c r="T140" s="405"/>
      <c r="U140" s="405"/>
      <c r="V140" s="405"/>
      <c r="W140" s="405"/>
      <c r="X140" s="405"/>
      <c r="Y140" s="405"/>
      <c r="Z140" s="405"/>
      <c r="AA140" s="405"/>
      <c r="AB140" s="405"/>
      <c r="AC140" s="405"/>
      <c r="AD140" s="405"/>
      <c r="AE140" s="405"/>
      <c r="AF140" s="405"/>
      <c r="AG140" s="405"/>
      <c r="AH140" s="405"/>
      <c r="AI140" s="405"/>
      <c r="AJ140" s="609"/>
    </row>
    <row r="141" spans="1:49" s="115" customFormat="1" ht="19.5" customHeight="1">
      <c r="A141" s="190"/>
      <c r="B141" s="268"/>
      <c r="C141" s="267"/>
      <c r="D141" s="267"/>
      <c r="E141" s="267"/>
      <c r="F141" s="267"/>
      <c r="G141" s="267"/>
      <c r="H141" s="267"/>
      <c r="I141" s="267"/>
      <c r="J141" s="267"/>
      <c r="K141" s="267"/>
      <c r="L141" s="267"/>
      <c r="M141" s="267"/>
      <c r="N141" s="372" t="s">
        <v>207</v>
      </c>
      <c r="O141" s="372"/>
      <c r="P141" s="372"/>
      <c r="Q141" s="406" t="s">
        <v>50</v>
      </c>
      <c r="R141" s="406"/>
      <c r="S141" s="430" t="s">
        <v>122</v>
      </c>
      <c r="T141" s="430"/>
      <c r="U141" s="430"/>
      <c r="V141" s="430"/>
      <c r="W141" s="430"/>
      <c r="X141" s="493" t="s">
        <v>41</v>
      </c>
      <c r="Y141" s="493"/>
      <c r="Z141" s="430" t="s">
        <v>259</v>
      </c>
      <c r="AA141" s="430"/>
      <c r="AB141" s="430"/>
      <c r="AC141" s="430"/>
      <c r="AD141" s="430"/>
      <c r="AE141" s="430"/>
      <c r="AF141" s="430"/>
      <c r="AG141" s="430"/>
      <c r="AH141" s="430"/>
      <c r="AI141" s="567"/>
      <c r="AJ141" s="610"/>
    </row>
    <row r="142" spans="1:49" ht="7.5" customHeight="1">
      <c r="A142" s="128"/>
      <c r="B142" s="269"/>
      <c r="C142" s="296"/>
      <c r="D142" s="296"/>
      <c r="E142" s="296"/>
      <c r="F142" s="296"/>
      <c r="G142" s="296"/>
      <c r="H142" s="296"/>
      <c r="I142" s="296"/>
      <c r="J142" s="296"/>
      <c r="K142" s="296"/>
      <c r="L142" s="296"/>
      <c r="M142" s="296"/>
      <c r="N142" s="296"/>
      <c r="O142" s="296"/>
      <c r="P142" s="296"/>
      <c r="Q142" s="296"/>
      <c r="R142" s="296"/>
      <c r="S142" s="296"/>
      <c r="T142" s="296"/>
      <c r="U142" s="296"/>
      <c r="V142" s="296"/>
      <c r="W142" s="296"/>
      <c r="X142" s="296"/>
      <c r="Y142" s="296"/>
      <c r="Z142" s="296"/>
      <c r="AA142" s="296"/>
      <c r="AB142" s="296"/>
      <c r="AC142" s="296"/>
      <c r="AD142" s="296"/>
      <c r="AE142" s="296"/>
      <c r="AF142" s="296"/>
      <c r="AG142" s="296"/>
      <c r="AH142" s="296"/>
      <c r="AI142" s="296"/>
      <c r="AJ142" s="611"/>
    </row>
    <row r="143" spans="1:49" ht="7.5" customHeight="1">
      <c r="A143" s="191"/>
      <c r="B143" s="270"/>
      <c r="C143" s="191"/>
      <c r="D143" s="191"/>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row>
    <row r="144" spans="1:49" ht="14.25">
      <c r="A144" s="192" t="s">
        <v>254</v>
      </c>
      <c r="B144" s="271"/>
      <c r="C144" s="110"/>
      <c r="D144" s="110"/>
      <c r="E144" s="10" t="s">
        <v>261</v>
      </c>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c r="A145" s="193" t="s">
        <v>302</v>
      </c>
      <c r="B145" s="27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c r="A146" s="194" t="s">
        <v>46</v>
      </c>
      <c r="B146" s="272"/>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ht="14.25">
      <c r="A147" s="10"/>
      <c r="B147" s="27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c r="A148" s="195" t="s">
        <v>197</v>
      </c>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row>
    <row r="149" spans="1:36">
      <c r="A149" s="196" t="s">
        <v>294</v>
      </c>
      <c r="B149" s="273" t="s">
        <v>57</v>
      </c>
      <c r="C149" s="275"/>
      <c r="D149" s="275"/>
      <c r="E149" s="275"/>
      <c r="F149" s="275"/>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c r="AH149" s="275"/>
      <c r="AI149" s="568"/>
      <c r="AJ149" s="612" t="str">
        <f>V34</f>
        <v>○</v>
      </c>
    </row>
    <row r="150" spans="1:36">
      <c r="A150" s="197"/>
      <c r="B150" s="226" t="s">
        <v>79</v>
      </c>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76"/>
      <c r="AD150" s="276"/>
      <c r="AE150" s="276"/>
      <c r="AF150" s="276"/>
      <c r="AG150" s="276"/>
      <c r="AH150" s="276"/>
      <c r="AI150" s="569"/>
      <c r="AJ150" s="612" t="str">
        <f>AC34</f>
        <v>○</v>
      </c>
    </row>
    <row r="151" spans="1:36">
      <c r="A151" s="197"/>
      <c r="B151" s="226" t="s">
        <v>296</v>
      </c>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76"/>
      <c r="AD151" s="276"/>
      <c r="AE151" s="276"/>
      <c r="AF151" s="276"/>
      <c r="AG151" s="276"/>
      <c r="AH151" s="276"/>
      <c r="AI151" s="569"/>
      <c r="AJ151" s="612" t="str">
        <f>AJ34</f>
        <v>○</v>
      </c>
    </row>
    <row r="152" spans="1:36">
      <c r="A152" s="198" t="s">
        <v>295</v>
      </c>
      <c r="B152" s="274" t="s">
        <v>306</v>
      </c>
      <c r="C152" s="297"/>
      <c r="D152" s="297"/>
      <c r="E152" s="297"/>
      <c r="F152" s="297"/>
      <c r="G152" s="297"/>
      <c r="H152" s="297"/>
      <c r="I152" s="297"/>
      <c r="J152" s="297"/>
      <c r="K152" s="297"/>
      <c r="L152" s="297"/>
      <c r="M152" s="297"/>
      <c r="N152" s="297"/>
      <c r="O152" s="297"/>
      <c r="P152" s="297"/>
      <c r="Q152" s="297"/>
      <c r="R152" s="297"/>
      <c r="S152" s="297"/>
      <c r="T152" s="297"/>
      <c r="U152" s="297"/>
      <c r="V152" s="297"/>
      <c r="W152" s="297"/>
      <c r="X152" s="297"/>
      <c r="Y152" s="297"/>
      <c r="Z152" s="297"/>
      <c r="AA152" s="297"/>
      <c r="AB152" s="297"/>
      <c r="AC152" s="297"/>
      <c r="AD152" s="297"/>
      <c r="AE152" s="297"/>
      <c r="AF152" s="297"/>
      <c r="AG152" s="297"/>
      <c r="AH152" s="297"/>
      <c r="AI152" s="570"/>
      <c r="AJ152" s="612" t="str">
        <f>X39</f>
        <v>○</v>
      </c>
    </row>
    <row r="153" spans="1:3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c r="A154" s="195" t="s">
        <v>257</v>
      </c>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row>
    <row r="155" spans="1:36">
      <c r="A155" s="196" t="s">
        <v>6</v>
      </c>
      <c r="B155" s="275" t="s">
        <v>297</v>
      </c>
      <c r="C155" s="275"/>
      <c r="D155" s="275"/>
      <c r="E155" s="275"/>
      <c r="F155" s="275"/>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c r="AH155" s="275"/>
      <c r="AI155" s="568"/>
      <c r="AJ155" s="612" t="str">
        <f>AJ78</f>
        <v>○</v>
      </c>
    </row>
    <row r="156" spans="1:36">
      <c r="A156" s="197"/>
      <c r="B156" s="276" t="s">
        <v>299</v>
      </c>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76"/>
      <c r="AD156" s="276"/>
      <c r="AE156" s="276"/>
      <c r="AF156" s="276"/>
      <c r="AG156" s="276"/>
      <c r="AH156" s="276"/>
      <c r="AI156" s="569"/>
      <c r="AJ156" s="612" t="str">
        <f>AJ79</f>
        <v>○</v>
      </c>
    </row>
    <row r="157" spans="1:36" ht="13.5" customHeight="1">
      <c r="A157" s="197"/>
      <c r="B157" s="276" t="s">
        <v>76</v>
      </c>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76"/>
      <c r="AD157" s="276"/>
      <c r="AE157" s="276"/>
      <c r="AF157" s="276"/>
      <c r="AG157" s="276"/>
      <c r="AH157" s="276"/>
      <c r="AI157" s="569"/>
      <c r="AJ157" s="612" t="str">
        <f>AJ74</f>
        <v>○</v>
      </c>
    </row>
    <row r="158" spans="1:36" ht="13.5" customHeight="1">
      <c r="A158" s="197"/>
      <c r="B158" s="276" t="s">
        <v>195</v>
      </c>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76"/>
      <c r="AD158" s="276"/>
      <c r="AE158" s="276"/>
      <c r="AF158" s="276"/>
      <c r="AG158" s="276"/>
      <c r="AH158" s="276"/>
      <c r="AI158" s="569"/>
      <c r="AJ158" s="612" t="str">
        <f>AF82</f>
        <v>○</v>
      </c>
    </row>
    <row r="159" spans="1:36" ht="27" customHeight="1">
      <c r="A159" s="197"/>
      <c r="B159" s="243" t="s">
        <v>245</v>
      </c>
      <c r="C159" s="243"/>
      <c r="D159" s="243"/>
      <c r="E159" s="243"/>
      <c r="F159" s="243"/>
      <c r="G159" s="243"/>
      <c r="H159" s="243"/>
      <c r="I159" s="243"/>
      <c r="J159" s="243"/>
      <c r="K159" s="243"/>
      <c r="L159" s="243"/>
      <c r="M159" s="243"/>
      <c r="N159" s="243"/>
      <c r="O159" s="243"/>
      <c r="P159" s="243"/>
      <c r="Q159" s="243"/>
      <c r="R159" s="243"/>
      <c r="S159" s="243"/>
      <c r="T159" s="243"/>
      <c r="U159" s="243"/>
      <c r="V159" s="243"/>
      <c r="W159" s="243"/>
      <c r="X159" s="243"/>
      <c r="Y159" s="243"/>
      <c r="Z159" s="243"/>
      <c r="AA159" s="243"/>
      <c r="AB159" s="243"/>
      <c r="AC159" s="243"/>
      <c r="AD159" s="243"/>
      <c r="AE159" s="243"/>
      <c r="AF159" s="243"/>
      <c r="AG159" s="243"/>
      <c r="AH159" s="243"/>
      <c r="AI159" s="571"/>
      <c r="AJ159" s="612" t="str">
        <f>AF83</f>
        <v>○</v>
      </c>
    </row>
    <row r="160" spans="1:36" ht="16.5" customHeight="1">
      <c r="A160" s="197"/>
      <c r="B160" s="276" t="s">
        <v>300</v>
      </c>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76"/>
      <c r="AD160" s="276"/>
      <c r="AE160" s="276"/>
      <c r="AF160" s="276"/>
      <c r="AG160" s="276"/>
      <c r="AH160" s="276"/>
      <c r="AI160" s="569"/>
      <c r="AJ160" s="612" t="str">
        <f>AJ90</f>
        <v/>
      </c>
    </row>
    <row r="161" spans="1:36" ht="23.25" customHeight="1">
      <c r="A161" s="199" t="s">
        <v>294</v>
      </c>
      <c r="B161" s="243" t="s">
        <v>113</v>
      </c>
      <c r="C161" s="243"/>
      <c r="D161" s="243"/>
      <c r="E161" s="243"/>
      <c r="F161" s="243"/>
      <c r="G161" s="243"/>
      <c r="H161" s="243"/>
      <c r="I161" s="243"/>
      <c r="J161" s="243"/>
      <c r="K161" s="243"/>
      <c r="L161" s="243"/>
      <c r="M161" s="243"/>
      <c r="N161" s="243"/>
      <c r="O161" s="243"/>
      <c r="P161" s="243"/>
      <c r="Q161" s="243"/>
      <c r="R161" s="243"/>
      <c r="S161" s="243"/>
      <c r="T161" s="243"/>
      <c r="U161" s="243"/>
      <c r="V161" s="243"/>
      <c r="W161" s="243"/>
      <c r="X161" s="243"/>
      <c r="Y161" s="243"/>
      <c r="Z161" s="243"/>
      <c r="AA161" s="243"/>
      <c r="AB161" s="243"/>
      <c r="AC161" s="243"/>
      <c r="AD161" s="243"/>
      <c r="AE161" s="243"/>
      <c r="AF161" s="243"/>
      <c r="AG161" s="243"/>
      <c r="AH161" s="243"/>
      <c r="AI161" s="571"/>
      <c r="AJ161" s="612" t="str">
        <f>AF95</f>
        <v>○</v>
      </c>
    </row>
    <row r="162" spans="1:36" ht="25.5" customHeight="1">
      <c r="A162" s="197"/>
      <c r="B162" s="243" t="s">
        <v>301</v>
      </c>
      <c r="C162" s="243"/>
      <c r="D162" s="243"/>
      <c r="E162" s="243"/>
      <c r="F162" s="243"/>
      <c r="G162" s="243"/>
      <c r="H162" s="243"/>
      <c r="I162" s="243"/>
      <c r="J162" s="243"/>
      <c r="K162" s="243"/>
      <c r="L162" s="243"/>
      <c r="M162" s="243"/>
      <c r="N162" s="243"/>
      <c r="O162" s="243"/>
      <c r="P162" s="243"/>
      <c r="Q162" s="243"/>
      <c r="R162" s="243"/>
      <c r="S162" s="243"/>
      <c r="T162" s="243"/>
      <c r="U162" s="243"/>
      <c r="V162" s="243"/>
      <c r="W162" s="243"/>
      <c r="X162" s="243"/>
      <c r="Y162" s="243"/>
      <c r="Z162" s="243"/>
      <c r="AA162" s="243"/>
      <c r="AB162" s="243"/>
      <c r="AC162" s="243"/>
      <c r="AD162" s="243"/>
      <c r="AE162" s="243"/>
      <c r="AF162" s="243"/>
      <c r="AG162" s="243"/>
      <c r="AH162" s="243"/>
      <c r="AI162" s="571"/>
      <c r="AJ162" s="612" t="str">
        <f>AF97</f>
        <v>○</v>
      </c>
    </row>
    <row r="163" spans="1:36" ht="25.5" customHeight="1">
      <c r="A163" s="198" t="s">
        <v>295</v>
      </c>
      <c r="B163" s="277" t="s">
        <v>298</v>
      </c>
      <c r="C163" s="277"/>
      <c r="D163" s="277"/>
      <c r="E163" s="277"/>
      <c r="F163" s="277"/>
      <c r="G163" s="277"/>
      <c r="H163" s="277"/>
      <c r="I163" s="277"/>
      <c r="J163" s="277"/>
      <c r="K163" s="277"/>
      <c r="L163" s="277"/>
      <c r="M163" s="277"/>
      <c r="N163" s="277"/>
      <c r="O163" s="277"/>
      <c r="P163" s="277"/>
      <c r="Q163" s="277"/>
      <c r="R163" s="277"/>
      <c r="S163" s="277"/>
      <c r="T163" s="277"/>
      <c r="U163" s="277"/>
      <c r="V163" s="277"/>
      <c r="W163" s="277"/>
      <c r="X163" s="277"/>
      <c r="Y163" s="277"/>
      <c r="Z163" s="277"/>
      <c r="AA163" s="277"/>
      <c r="AB163" s="277"/>
      <c r="AC163" s="277"/>
      <c r="AD163" s="277"/>
      <c r="AE163" s="277"/>
      <c r="AF163" s="277"/>
      <c r="AG163" s="277"/>
      <c r="AH163" s="277"/>
      <c r="AI163" s="572"/>
      <c r="AJ163" s="612" t="str">
        <f>AJ105</f>
        <v>○</v>
      </c>
    </row>
    <row r="164" spans="1:36" ht="1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c r="A165" s="200"/>
      <c r="B165" s="200"/>
      <c r="C165" s="200"/>
      <c r="D165" s="200"/>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c r="AB165" s="200"/>
      <c r="AC165" s="200"/>
      <c r="AD165" s="200"/>
      <c r="AE165" s="200"/>
      <c r="AF165" s="200"/>
      <c r="AG165" s="200"/>
      <c r="AH165" s="200"/>
      <c r="AI165" s="200"/>
      <c r="AJ165" s="200"/>
    </row>
    <row r="166" spans="1:36">
      <c r="A166" s="200"/>
      <c r="B166" s="200"/>
      <c r="C166" s="200"/>
      <c r="D166" s="200"/>
      <c r="E166" s="200"/>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c r="AB166" s="200"/>
      <c r="AC166" s="200"/>
      <c r="AD166" s="200"/>
      <c r="AE166" s="200"/>
      <c r="AF166" s="200"/>
      <c r="AG166" s="200"/>
      <c r="AH166" s="200"/>
      <c r="AI166" s="200"/>
      <c r="AJ166" s="200"/>
    </row>
    <row r="167" spans="1:36">
      <c r="A167" s="200"/>
      <c r="B167" s="200"/>
      <c r="C167" s="200"/>
      <c r="D167" s="200"/>
      <c r="E167" s="200"/>
      <c r="F167" s="200"/>
      <c r="G167" s="200"/>
      <c r="H167" s="200"/>
      <c r="I167" s="200"/>
      <c r="J167" s="200"/>
      <c r="K167" s="200"/>
      <c r="L167" s="200"/>
      <c r="M167" s="200"/>
      <c r="N167" s="200"/>
      <c r="O167" s="200"/>
      <c r="P167" s="200"/>
      <c r="Q167" s="200"/>
      <c r="R167" s="200"/>
      <c r="S167" s="200"/>
      <c r="T167" s="200"/>
      <c r="U167" s="200"/>
      <c r="V167" s="200"/>
      <c r="W167" s="200"/>
      <c r="X167" s="200"/>
      <c r="Y167" s="200"/>
      <c r="Z167" s="200"/>
      <c r="AA167" s="200"/>
      <c r="AB167" s="200"/>
      <c r="AC167" s="200"/>
      <c r="AD167" s="200"/>
      <c r="AE167" s="200"/>
      <c r="AF167" s="200"/>
      <c r="AG167" s="200"/>
      <c r="AH167" s="200"/>
      <c r="AI167" s="200"/>
      <c r="AJ167" s="200"/>
    </row>
    <row r="168" spans="1:36">
      <c r="A168" s="200"/>
      <c r="B168" s="200"/>
      <c r="C168" s="200"/>
      <c r="D168" s="200"/>
      <c r="E168" s="200"/>
      <c r="F168" s="200"/>
      <c r="G168" s="200"/>
      <c r="H168" s="200"/>
      <c r="I168" s="200"/>
      <c r="J168" s="200"/>
      <c r="K168" s="200"/>
      <c r="L168" s="200"/>
      <c r="M168" s="200"/>
      <c r="N168" s="200"/>
      <c r="O168" s="200"/>
      <c r="P168" s="200"/>
      <c r="Q168" s="200"/>
      <c r="R168" s="200"/>
      <c r="S168" s="200"/>
      <c r="T168" s="200"/>
      <c r="U168" s="200"/>
      <c r="V168" s="200"/>
      <c r="W168" s="200"/>
      <c r="X168" s="200"/>
      <c r="Y168" s="200"/>
      <c r="Z168" s="200"/>
      <c r="AA168" s="200"/>
      <c r="AB168" s="200"/>
      <c r="AC168" s="200"/>
      <c r="AD168" s="200"/>
      <c r="AE168" s="200"/>
      <c r="AF168" s="200"/>
      <c r="AG168" s="200"/>
      <c r="AH168" s="200"/>
      <c r="AI168" s="200"/>
      <c r="AJ168" s="200"/>
    </row>
    <row r="169" spans="1:36">
      <c r="A169" s="200"/>
      <c r="B169" s="200"/>
      <c r="C169" s="200"/>
      <c r="D169" s="200"/>
      <c r="E169" s="200"/>
      <c r="F169" s="200"/>
      <c r="G169" s="200"/>
      <c r="H169" s="200"/>
      <c r="I169" s="200"/>
      <c r="J169" s="200"/>
      <c r="K169" s="200"/>
      <c r="L169" s="200"/>
      <c r="M169" s="200"/>
      <c r="N169" s="200"/>
      <c r="O169" s="200"/>
      <c r="P169" s="200"/>
      <c r="Q169" s="200"/>
      <c r="R169" s="200"/>
      <c r="S169" s="200"/>
      <c r="T169" s="200"/>
      <c r="U169" s="200"/>
      <c r="V169" s="200"/>
      <c r="W169" s="200"/>
      <c r="X169" s="200"/>
      <c r="Y169" s="200"/>
      <c r="Z169" s="200"/>
      <c r="AA169" s="200"/>
      <c r="AB169" s="200"/>
      <c r="AC169" s="200"/>
      <c r="AD169" s="200"/>
      <c r="AE169" s="200"/>
      <c r="AF169" s="200"/>
      <c r="AG169" s="200"/>
      <c r="AH169" s="200"/>
      <c r="AI169" s="200"/>
      <c r="AJ169" s="200"/>
    </row>
    <row r="170" spans="1:36">
      <c r="A170" s="200"/>
      <c r="B170" s="200"/>
      <c r="C170" s="200"/>
      <c r="D170" s="200"/>
      <c r="E170" s="200"/>
      <c r="F170" s="200"/>
      <c r="G170" s="200"/>
      <c r="H170" s="200"/>
      <c r="I170" s="200"/>
      <c r="J170" s="200"/>
      <c r="K170" s="200"/>
      <c r="L170" s="200"/>
      <c r="M170" s="200"/>
      <c r="N170" s="200"/>
      <c r="O170" s="200"/>
      <c r="P170" s="200"/>
      <c r="Q170" s="200"/>
      <c r="R170" s="200"/>
      <c r="S170" s="200"/>
      <c r="T170" s="200"/>
      <c r="U170" s="200"/>
      <c r="V170" s="200"/>
      <c r="W170" s="200"/>
      <c r="X170" s="200"/>
      <c r="Y170" s="200"/>
      <c r="Z170" s="200"/>
      <c r="AA170" s="200"/>
      <c r="AB170" s="200"/>
      <c r="AC170" s="200"/>
      <c r="AD170" s="200"/>
      <c r="AE170" s="200"/>
      <c r="AF170" s="200"/>
      <c r="AG170" s="200"/>
      <c r="AH170" s="200"/>
      <c r="AI170" s="200"/>
      <c r="AJ170" s="200"/>
    </row>
    <row r="171" spans="1:36">
      <c r="A171" s="200"/>
      <c r="B171" s="200"/>
      <c r="C171" s="200"/>
      <c r="D171" s="200"/>
      <c r="E171" s="200"/>
      <c r="F171" s="200"/>
      <c r="G171" s="200"/>
      <c r="H171" s="200"/>
      <c r="I171" s="200"/>
      <c r="J171" s="200"/>
      <c r="K171" s="200"/>
      <c r="L171" s="200"/>
      <c r="M171" s="200"/>
      <c r="N171" s="200"/>
      <c r="O171" s="200"/>
      <c r="P171" s="200"/>
      <c r="Q171" s="200"/>
      <c r="R171" s="200"/>
      <c r="S171" s="200"/>
      <c r="T171" s="200"/>
      <c r="U171" s="200"/>
      <c r="V171" s="200"/>
      <c r="W171" s="200"/>
      <c r="X171" s="200"/>
      <c r="Y171" s="200"/>
      <c r="Z171" s="200"/>
      <c r="AA171" s="200"/>
      <c r="AB171" s="200"/>
      <c r="AC171" s="200"/>
      <c r="AD171" s="200"/>
      <c r="AE171" s="200"/>
      <c r="AF171" s="200"/>
      <c r="AG171" s="200"/>
      <c r="AH171" s="200"/>
      <c r="AI171" s="200"/>
      <c r="AJ171" s="200"/>
    </row>
    <row r="172" spans="1:36">
      <c r="A172" s="200"/>
      <c r="B172" s="200"/>
      <c r="C172" s="200"/>
      <c r="D172" s="200"/>
      <c r="E172" s="200"/>
      <c r="F172" s="200"/>
      <c r="G172" s="200"/>
      <c r="H172" s="200"/>
      <c r="I172" s="200"/>
      <c r="J172" s="200"/>
      <c r="K172" s="200"/>
      <c r="L172" s="200"/>
      <c r="M172" s="200"/>
      <c r="N172" s="200"/>
      <c r="O172" s="200"/>
      <c r="P172" s="200"/>
      <c r="Q172" s="200"/>
      <c r="R172" s="200"/>
      <c r="S172" s="200"/>
      <c r="T172" s="200"/>
      <c r="U172" s="200"/>
      <c r="V172" s="200"/>
      <c r="W172" s="200"/>
      <c r="X172" s="200"/>
      <c r="Y172" s="200"/>
      <c r="Z172" s="200"/>
      <c r="AA172" s="200"/>
      <c r="AB172" s="200"/>
      <c r="AC172" s="200"/>
      <c r="AD172" s="200"/>
      <c r="AE172" s="200"/>
      <c r="AF172" s="200"/>
      <c r="AG172" s="200"/>
      <c r="AH172" s="200"/>
      <c r="AI172" s="200"/>
      <c r="AJ172" s="200"/>
    </row>
    <row r="173" spans="1:36">
      <c r="A173" s="200"/>
      <c r="B173" s="200"/>
      <c r="C173" s="200"/>
      <c r="D173" s="200"/>
      <c r="E173" s="200"/>
      <c r="F173" s="200"/>
      <c r="G173" s="200"/>
      <c r="H173" s="200"/>
      <c r="I173" s="200"/>
      <c r="J173" s="200"/>
      <c r="K173" s="200"/>
      <c r="L173" s="200"/>
      <c r="M173" s="200"/>
      <c r="N173" s="200"/>
      <c r="O173" s="200"/>
      <c r="P173" s="200"/>
      <c r="Q173" s="200"/>
      <c r="R173" s="200"/>
      <c r="S173" s="200"/>
      <c r="T173" s="200"/>
      <c r="U173" s="200"/>
      <c r="V173" s="200"/>
      <c r="W173" s="200"/>
      <c r="X173" s="200"/>
      <c r="Y173" s="200"/>
      <c r="Z173" s="200"/>
      <c r="AA173" s="200"/>
      <c r="AB173" s="200"/>
      <c r="AC173" s="200"/>
      <c r="AD173" s="200"/>
      <c r="AE173" s="200"/>
      <c r="AF173" s="200"/>
      <c r="AG173" s="200"/>
      <c r="AH173" s="200"/>
      <c r="AI173" s="200"/>
      <c r="AJ173" s="200"/>
    </row>
    <row r="174" spans="1:36">
      <c r="A174" s="200"/>
      <c r="B174" s="200"/>
      <c r="C174" s="200"/>
      <c r="D174" s="200"/>
      <c r="E174" s="200"/>
      <c r="F174" s="200"/>
      <c r="G174" s="200"/>
      <c r="H174" s="200"/>
      <c r="I174" s="200"/>
      <c r="J174" s="200"/>
      <c r="K174" s="200"/>
      <c r="L174" s="200"/>
      <c r="M174" s="200"/>
      <c r="N174" s="200"/>
      <c r="O174" s="200"/>
      <c r="P174" s="200"/>
      <c r="Q174" s="200"/>
      <c r="R174" s="200"/>
      <c r="S174" s="200"/>
      <c r="T174" s="200"/>
      <c r="U174" s="200"/>
      <c r="V174" s="200"/>
      <c r="W174" s="200"/>
      <c r="X174" s="200"/>
      <c r="Y174" s="200"/>
      <c r="Z174" s="200"/>
      <c r="AA174" s="200"/>
      <c r="AB174" s="200"/>
      <c r="AC174" s="200"/>
      <c r="AD174" s="200"/>
      <c r="AE174" s="200"/>
      <c r="AF174" s="200"/>
      <c r="AG174" s="200"/>
      <c r="AH174" s="200"/>
      <c r="AI174" s="200"/>
      <c r="AJ174" s="200"/>
    </row>
    <row r="175" spans="1:36">
      <c r="A175" s="200"/>
      <c r="B175" s="200"/>
      <c r="C175" s="200"/>
      <c r="D175" s="200"/>
      <c r="E175" s="200"/>
      <c r="F175" s="200"/>
      <c r="G175" s="200"/>
      <c r="H175" s="200"/>
      <c r="I175" s="200"/>
      <c r="J175" s="200"/>
      <c r="K175" s="200"/>
      <c r="L175" s="200"/>
      <c r="M175" s="200"/>
      <c r="N175" s="200"/>
      <c r="O175" s="200"/>
      <c r="P175" s="200"/>
      <c r="Q175" s="200"/>
      <c r="R175" s="200"/>
      <c r="S175" s="200"/>
      <c r="T175" s="200"/>
      <c r="U175" s="200"/>
      <c r="V175" s="200"/>
      <c r="W175" s="200"/>
      <c r="X175" s="200"/>
      <c r="Y175" s="200"/>
      <c r="Z175" s="200"/>
      <c r="AA175" s="200"/>
      <c r="AB175" s="200"/>
      <c r="AC175" s="200"/>
      <c r="AD175" s="200"/>
      <c r="AE175" s="200"/>
      <c r="AF175" s="200"/>
      <c r="AG175" s="200"/>
      <c r="AH175" s="200"/>
      <c r="AI175" s="200"/>
      <c r="AJ175" s="200"/>
    </row>
    <row r="176" spans="1:36">
      <c r="A176" s="200"/>
      <c r="B176" s="200"/>
      <c r="C176" s="200"/>
      <c r="D176" s="200"/>
      <c r="E176" s="200"/>
      <c r="F176" s="200"/>
      <c r="G176" s="200"/>
      <c r="H176" s="200"/>
      <c r="I176" s="200"/>
      <c r="J176" s="200"/>
      <c r="K176" s="200"/>
      <c r="L176" s="200"/>
      <c r="M176" s="200"/>
      <c r="N176" s="200"/>
      <c r="O176" s="200"/>
      <c r="P176" s="200"/>
      <c r="Q176" s="200"/>
      <c r="R176" s="200"/>
      <c r="S176" s="200"/>
      <c r="T176" s="200"/>
      <c r="U176" s="200"/>
      <c r="V176" s="200"/>
      <c r="W176" s="200"/>
      <c r="X176" s="200"/>
      <c r="Y176" s="200"/>
      <c r="Z176" s="200"/>
      <c r="AA176" s="200"/>
      <c r="AB176" s="200"/>
      <c r="AC176" s="200"/>
      <c r="AD176" s="200"/>
      <c r="AE176" s="200"/>
      <c r="AF176" s="200"/>
      <c r="AG176" s="200"/>
      <c r="AH176" s="200"/>
      <c r="AI176" s="200"/>
      <c r="AJ176" s="200"/>
    </row>
    <row r="177" spans="1:36">
      <c r="A177" s="200"/>
      <c r="B177" s="200"/>
      <c r="C177" s="200"/>
      <c r="D177" s="200"/>
      <c r="E177" s="200"/>
      <c r="F177" s="200"/>
      <c r="G177" s="200"/>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row>
    <row r="178" spans="1:36">
      <c r="A178" s="200"/>
      <c r="B178" s="200"/>
      <c r="C178" s="200"/>
      <c r="D178" s="200"/>
      <c r="E178" s="200"/>
      <c r="F178" s="200"/>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row>
    <row r="179" spans="1:36">
      <c r="A179" s="200"/>
      <c r="B179" s="200"/>
      <c r="C179" s="200"/>
      <c r="D179" s="200"/>
      <c r="E179" s="200"/>
      <c r="F179" s="200"/>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row>
    <row r="180" spans="1:36">
      <c r="A180" s="200"/>
      <c r="B180" s="200"/>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row>
    <row r="181" spans="1:36">
      <c r="A181" s="200"/>
      <c r="B181" s="200"/>
      <c r="C181" s="200"/>
      <c r="D181" s="200"/>
      <c r="E181" s="200"/>
      <c r="F181" s="200"/>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row>
    <row r="182" spans="1:36">
      <c r="A182" s="200"/>
      <c r="B182" s="200"/>
      <c r="C182" s="200"/>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row>
    <row r="183" spans="1:36">
      <c r="A183" s="200"/>
      <c r="B183" s="200"/>
      <c r="C183" s="200"/>
      <c r="D183" s="200"/>
      <c r="E183" s="200"/>
      <c r="F183" s="200"/>
      <c r="G183" s="200"/>
      <c r="H183" s="200"/>
      <c r="I183" s="200"/>
      <c r="J183" s="200"/>
      <c r="K183" s="200"/>
      <c r="L183" s="200"/>
      <c r="M183" s="200"/>
      <c r="N183" s="200"/>
      <c r="O183" s="200"/>
      <c r="P183" s="200"/>
      <c r="Q183" s="200"/>
      <c r="R183" s="200"/>
      <c r="S183" s="200"/>
      <c r="T183" s="200"/>
      <c r="U183" s="200"/>
      <c r="V183" s="200"/>
      <c r="W183" s="200"/>
      <c r="X183" s="200"/>
      <c r="Y183" s="200"/>
      <c r="Z183" s="200"/>
      <c r="AA183" s="200"/>
      <c r="AB183" s="200"/>
      <c r="AC183" s="200"/>
      <c r="AD183" s="200"/>
      <c r="AE183" s="200"/>
      <c r="AF183" s="200"/>
      <c r="AG183" s="200"/>
      <c r="AH183" s="200"/>
      <c r="AI183" s="200"/>
      <c r="AJ183" s="200"/>
    </row>
    <row r="184" spans="1:36">
      <c r="A184" s="201"/>
      <c r="B184" s="200"/>
      <c r="C184" s="201"/>
      <c r="D184" s="201"/>
      <c r="E184" s="201"/>
      <c r="F184" s="201"/>
      <c r="G184" s="201"/>
      <c r="H184" s="201"/>
      <c r="I184" s="201"/>
      <c r="J184" s="201"/>
      <c r="K184" s="201"/>
      <c r="L184" s="201"/>
      <c r="M184" s="201"/>
      <c r="N184" s="201"/>
      <c r="O184" s="201"/>
      <c r="P184" s="201"/>
      <c r="Q184" s="201"/>
      <c r="R184" s="201"/>
      <c r="S184" s="201"/>
      <c r="T184" s="201"/>
      <c r="U184" s="201"/>
      <c r="V184" s="201"/>
      <c r="W184" s="201"/>
      <c r="X184" s="201"/>
      <c r="Y184" s="201"/>
      <c r="Z184" s="201"/>
      <c r="AA184" s="201"/>
      <c r="AB184" s="201"/>
      <c r="AC184" s="201"/>
      <c r="AD184" s="201"/>
      <c r="AE184" s="201"/>
      <c r="AF184" s="201"/>
      <c r="AG184" s="201"/>
      <c r="AH184" s="201"/>
      <c r="AI184" s="201"/>
      <c r="AJ184" s="201"/>
    </row>
    <row r="185" spans="1:36">
      <c r="A185" s="201"/>
      <c r="B185" s="201"/>
      <c r="C185" s="201"/>
      <c r="D185" s="201"/>
      <c r="E185" s="201"/>
      <c r="F185" s="201"/>
      <c r="G185" s="201"/>
      <c r="H185" s="201"/>
      <c r="I185" s="201"/>
      <c r="J185" s="201"/>
      <c r="K185" s="201"/>
      <c r="L185" s="201"/>
      <c r="M185" s="201"/>
      <c r="N185" s="201"/>
      <c r="O185" s="201"/>
      <c r="P185" s="201"/>
      <c r="Q185" s="201"/>
      <c r="R185" s="201"/>
      <c r="S185" s="201"/>
      <c r="T185" s="201"/>
      <c r="U185" s="201"/>
      <c r="V185" s="201"/>
      <c r="W185" s="201"/>
      <c r="X185" s="201"/>
      <c r="Y185" s="201"/>
      <c r="Z185" s="201"/>
      <c r="AA185" s="201"/>
      <c r="AB185" s="201"/>
      <c r="AC185" s="201"/>
      <c r="AD185" s="201"/>
      <c r="AE185" s="201"/>
      <c r="AF185" s="201"/>
      <c r="AG185" s="201"/>
      <c r="AH185" s="201"/>
      <c r="AI185" s="201"/>
      <c r="AJ185" s="201"/>
    </row>
    <row r="186" spans="1:36">
      <c r="B186" s="201"/>
    </row>
  </sheetData>
  <sheetProtection sheet="1" objects="1" scenarios="1" formatCells="0" formatColumns="0" formatRows="0" sort="0" autoFilter="0"/>
  <mergeCells count="224">
    <mergeCell ref="Y1:AB1"/>
    <mergeCell ref="AC1:AJ1"/>
    <mergeCell ref="A3:AK3"/>
    <mergeCell ref="V4:W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AL23:BT23"/>
    <mergeCell ref="B25:AK25"/>
    <mergeCell ref="A29:V29"/>
    <mergeCell ref="B30:C30"/>
    <mergeCell ref="D30:E30"/>
    <mergeCell ref="P30:U30"/>
    <mergeCell ref="B31:O31"/>
    <mergeCell ref="P31:U31"/>
    <mergeCell ref="A34:O34"/>
    <mergeCell ref="P34:U34"/>
    <mergeCell ref="W34:AB34"/>
    <mergeCell ref="AD34:AI34"/>
    <mergeCell ref="AL34:AV34"/>
    <mergeCell ref="B35:C35"/>
    <mergeCell ref="D35:E35"/>
    <mergeCell ref="F35:O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L74:AV74"/>
    <mergeCell ref="S75:W75"/>
    <mergeCell ref="Y75:AC75"/>
    <mergeCell ref="AE75:AI75"/>
    <mergeCell ref="S76:W76"/>
    <mergeCell ref="Y76:AC76"/>
    <mergeCell ref="AE76:AI76"/>
    <mergeCell ref="S77:W77"/>
    <mergeCell ref="Y77:AC77"/>
    <mergeCell ref="AE77:AI77"/>
    <mergeCell ref="AL78:AV78"/>
    <mergeCell ref="AL79:AV79"/>
    <mergeCell ref="A80:R80"/>
    <mergeCell ref="S80:X80"/>
    <mergeCell ref="Y80:AC80"/>
    <mergeCell ref="AE80:AI80"/>
    <mergeCell ref="A81:X81"/>
    <mergeCell ref="Y81:AC81"/>
    <mergeCell ref="A82:X82"/>
    <mergeCell ref="Y82:AC82"/>
    <mergeCell ref="AL82:AV82"/>
    <mergeCell ref="A83:X83"/>
    <mergeCell ref="Y83:AC83"/>
    <mergeCell ref="A84:X84"/>
    <mergeCell ref="Y84:AC84"/>
    <mergeCell ref="B88:AI88"/>
    <mergeCell ref="E89:AF89"/>
    <mergeCell ref="A90:L90"/>
    <mergeCell ref="M90:AI90"/>
    <mergeCell ref="AL90:AV90"/>
    <mergeCell ref="A92:AJ92"/>
    <mergeCell ref="S94:W94"/>
    <mergeCell ref="D95:R95"/>
    <mergeCell ref="S95:W95"/>
    <mergeCell ref="Z95:AB95"/>
    <mergeCell ref="AL95:AV95"/>
    <mergeCell ref="S96:W96"/>
    <mergeCell ref="D97:R97"/>
    <mergeCell ref="S97:W97"/>
    <mergeCell ref="Z97:AB97"/>
    <mergeCell ref="AL97:AV97"/>
    <mergeCell ref="S98:W98"/>
    <mergeCell ref="B103:AJ103"/>
    <mergeCell ref="A105:D105"/>
    <mergeCell ref="E105:AI105"/>
    <mergeCell ref="F106:AJ106"/>
    <mergeCell ref="F107:AI107"/>
    <mergeCell ref="F108:AI108"/>
    <mergeCell ref="F109:AI109"/>
    <mergeCell ref="F110:AJ110"/>
    <mergeCell ref="F111:AI111"/>
    <mergeCell ref="F112:AI112"/>
    <mergeCell ref="F113:AJ113"/>
    <mergeCell ref="F114:AI114"/>
    <mergeCell ref="F115:AJ115"/>
    <mergeCell ref="F116:AI116"/>
    <mergeCell ref="F117:AI117"/>
    <mergeCell ref="F118:AJ118"/>
    <mergeCell ref="F119:AI119"/>
    <mergeCell ref="F120:AI120"/>
    <mergeCell ref="F121:AJ121"/>
    <mergeCell ref="F122:AI122"/>
    <mergeCell ref="F123:AJ123"/>
    <mergeCell ref="F124:AI124"/>
    <mergeCell ref="F125:AI125"/>
    <mergeCell ref="F126:AJ126"/>
    <mergeCell ref="F127:AI127"/>
    <mergeCell ref="F128:AI128"/>
    <mergeCell ref="F129:AI129"/>
    <mergeCell ref="A132:AJ132"/>
    <mergeCell ref="B135:AJ135"/>
    <mergeCell ref="B138:AI138"/>
    <mergeCell ref="D140:E140"/>
    <mergeCell ref="G140:H140"/>
    <mergeCell ref="J140:K140"/>
    <mergeCell ref="N140:P140"/>
    <mergeCell ref="Q140:AJ140"/>
    <mergeCell ref="N141:P141"/>
    <mergeCell ref="Q141:R141"/>
    <mergeCell ref="S141:W141"/>
    <mergeCell ref="X141:Y141"/>
    <mergeCell ref="Z141:AH141"/>
    <mergeCell ref="AI141:AJ141"/>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L39:AV42"/>
    <mergeCell ref="A40:A41"/>
    <mergeCell ref="A43:A47"/>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L83:AV84"/>
    <mergeCell ref="A94:B95"/>
    <mergeCell ref="AG95:AG97"/>
    <mergeCell ref="A96:B97"/>
    <mergeCell ref="AL105:AV107"/>
    <mergeCell ref="A106:D109"/>
    <mergeCell ref="A110:D113"/>
    <mergeCell ref="A114:D117"/>
    <mergeCell ref="A118:D121"/>
    <mergeCell ref="A122:D125"/>
    <mergeCell ref="A126:D129"/>
    <mergeCell ref="A149:A151"/>
    <mergeCell ref="A155:A160"/>
    <mergeCell ref="A161:A162"/>
  </mergeCells>
  <phoneticPr fontId="30"/>
  <dataValidations count="3">
    <dataValidation imeMode="halfAlpha" allowBlank="1" showDropDown="0" showInputMessage="1" showErrorMessage="1" sqref="G140:H140 A14 K33:R33 K14 Z15:AJ15 K15:U15 K48:R48 P73:Q73 AJ134 K21:K22 Z21:AJ22 N21:U22 K28:R28 K71:R72 AI91 J140:K140 D140:E140 I86:S87 J85:T85 X86:AH87 Y85:AJ85 AH89 K62:R62 K76:R77"/>
    <dataValidation imeMode="hiragana" allowBlank="1" showDropDown="0" showInputMessage="1" showErrorMessage="1" sqref="S141"/>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fitToWidth="1" fitToHeight="1" orientation="portrait" usePrinterDefaults="1" r:id="rId1"/>
  <headerFooter alignWithMargins="0"/>
  <rowBreaks count="3" manualBreakCount="3">
    <brk id="54" max="36" man="1"/>
    <brk id="98" max="36" man="1"/>
    <brk id="142" max="36"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501" r:id="rId8" name="チェック 141">
              <controlPr defaultSize="0" autoFill="0" autoLine="0" autoPict="0">
                <anchor moveWithCells="1">
                  <from xmlns:xdr="http://schemas.openxmlformats.org/drawingml/2006/spreadsheetDrawing">
                    <xdr:col>4</xdr:col>
                    <xdr:colOff>0</xdr:colOff>
                    <xdr:row>105</xdr:row>
                    <xdr:rowOff>0</xdr:rowOff>
                  </from>
                  <to xmlns:xdr="http://schemas.openxmlformats.org/drawingml/2006/spreadsheetDrawing">
                    <xdr:col>4</xdr:col>
                    <xdr:colOff>180975</xdr:colOff>
                    <xdr:row>106</xdr:row>
                    <xdr:rowOff>0</xdr:rowOff>
                  </to>
                </anchor>
              </controlPr>
            </control>
          </mc:Choice>
        </mc:AlternateContent>
        <mc:AlternateContent>
          <mc:Choice Requires="x14">
            <control shapeId="15502" r:id="rId9" name="チェック 142">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180975</xdr:colOff>
                    <xdr:row>107</xdr:row>
                    <xdr:rowOff>9525</xdr:rowOff>
                  </to>
                </anchor>
              </controlPr>
            </control>
          </mc:Choice>
        </mc:AlternateContent>
        <mc:AlternateContent>
          <mc:Choice Requires="x14">
            <control shapeId="15503" r:id="rId10" name="チェック 143">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4</xdr:col>
                    <xdr:colOff>180975</xdr:colOff>
                    <xdr:row>108</xdr:row>
                    <xdr:rowOff>9525</xdr:rowOff>
                  </to>
                </anchor>
              </controlPr>
            </control>
          </mc:Choice>
        </mc:AlternateContent>
        <mc:AlternateContent>
          <mc:Choice Requires="x14">
            <control shapeId="15504" r:id="rId11" name="チェック 144">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4</xdr:col>
                    <xdr:colOff>180975</xdr:colOff>
                    <xdr:row>109</xdr:row>
                    <xdr:rowOff>10160</xdr:rowOff>
                  </to>
                </anchor>
              </controlPr>
            </control>
          </mc:Choice>
        </mc:AlternateContent>
        <mc:AlternateContent>
          <mc:Choice Requires="x14">
            <control shapeId="15505" r:id="rId12" name="チェック 145">
              <controlPr defaultSize="0" autoFill="0" autoLine="0" autoPict="0">
                <anchor moveWithCells="1">
                  <from xmlns:xdr="http://schemas.openxmlformats.org/drawingml/2006/spreadsheetDrawing">
                    <xdr:col>4</xdr:col>
                    <xdr:colOff>0</xdr:colOff>
                    <xdr:row>109</xdr:row>
                    <xdr:rowOff>56515</xdr:rowOff>
                  </from>
                  <to xmlns:xdr="http://schemas.openxmlformats.org/drawingml/2006/spreadsheetDrawing">
                    <xdr:col>4</xdr:col>
                    <xdr:colOff>180975</xdr:colOff>
                    <xdr:row>109</xdr:row>
                    <xdr:rowOff>247650</xdr:rowOff>
                  </to>
                </anchor>
              </controlPr>
            </control>
          </mc:Choice>
        </mc:AlternateContent>
        <mc:AlternateContent>
          <mc:Choice Requires="x14">
            <control shapeId="15506" r:id="rId13" name="チェック 146">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4</xdr:col>
                    <xdr:colOff>180975</xdr:colOff>
                    <xdr:row>111</xdr:row>
                    <xdr:rowOff>9525</xdr:rowOff>
                  </to>
                </anchor>
              </controlPr>
            </control>
          </mc:Choice>
        </mc:AlternateContent>
        <mc:AlternateContent>
          <mc:Choice Requires="x14">
            <control shapeId="15507" r:id="rId14" name="チェック 147">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4</xdr:col>
                    <xdr:colOff>180975</xdr:colOff>
                    <xdr:row>112</xdr:row>
                    <xdr:rowOff>9525</xdr:rowOff>
                  </to>
                </anchor>
              </controlPr>
            </control>
          </mc:Choice>
        </mc:AlternateContent>
        <mc:AlternateContent>
          <mc:Choice Requires="x14">
            <control shapeId="15508" r:id="rId15" name="チェック 148">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180975</xdr:colOff>
                    <xdr:row>112</xdr:row>
                    <xdr:rowOff>180975</xdr:rowOff>
                  </to>
                </anchor>
              </controlPr>
            </control>
          </mc:Choice>
        </mc:AlternateContent>
        <mc:AlternateContent>
          <mc:Choice Requires="x14">
            <control shapeId="15509" r:id="rId16" name="チェック 149">
              <controlPr defaultSize="0" autoFill="0" autoLine="0" autoPict="0">
                <anchor moveWithCells="1">
                  <from xmlns:xdr="http://schemas.openxmlformats.org/drawingml/2006/spreadsheetDrawing">
                    <xdr:col>4</xdr:col>
                    <xdr:colOff>0</xdr:colOff>
                    <xdr:row>113</xdr:row>
                    <xdr:rowOff>0</xdr:rowOff>
                  </from>
                  <to xmlns:xdr="http://schemas.openxmlformats.org/drawingml/2006/spreadsheetDrawing">
                    <xdr:col>4</xdr:col>
                    <xdr:colOff>180975</xdr:colOff>
                    <xdr:row>114</xdr:row>
                    <xdr:rowOff>10160</xdr:rowOff>
                  </to>
                </anchor>
              </controlPr>
            </control>
          </mc:Choice>
        </mc:AlternateContent>
        <mc:AlternateContent>
          <mc:Choice Requires="x14">
            <control shapeId="15510" r:id="rId17" name="チェック 150">
              <controlPr defaultSize="0" autoFill="0" autoLine="0" autoPict="0">
                <anchor moveWithCells="1">
                  <from xmlns:xdr="http://schemas.openxmlformats.org/drawingml/2006/spreadsheetDrawing">
                    <xdr:col>4</xdr:col>
                    <xdr:colOff>0</xdr:colOff>
                    <xdr:row>114</xdr:row>
                    <xdr:rowOff>48260</xdr:rowOff>
                  </from>
                  <to xmlns:xdr="http://schemas.openxmlformats.org/drawingml/2006/spreadsheetDrawing">
                    <xdr:col>4</xdr:col>
                    <xdr:colOff>180975</xdr:colOff>
                    <xdr:row>114</xdr:row>
                    <xdr:rowOff>228600</xdr:rowOff>
                  </to>
                </anchor>
              </controlPr>
            </control>
          </mc:Choice>
        </mc:AlternateContent>
        <mc:AlternateContent>
          <mc:Choice Requires="x14">
            <control shapeId="15511" r:id="rId18" name="チェック 151">
              <controlPr defaultSize="0" autoFill="0" autoLine="0" autoPict="0">
                <anchor moveWithCells="1">
                  <from xmlns:xdr="http://schemas.openxmlformats.org/drawingml/2006/spreadsheetDrawing">
                    <xdr:col>4</xdr:col>
                    <xdr:colOff>0</xdr:colOff>
                    <xdr:row>115</xdr:row>
                    <xdr:rowOff>0</xdr:rowOff>
                  </from>
                  <to xmlns:xdr="http://schemas.openxmlformats.org/drawingml/2006/spreadsheetDrawing">
                    <xdr:col>4</xdr:col>
                    <xdr:colOff>180975</xdr:colOff>
                    <xdr:row>116</xdr:row>
                    <xdr:rowOff>9525</xdr:rowOff>
                  </to>
                </anchor>
              </controlPr>
            </control>
          </mc:Choice>
        </mc:AlternateContent>
        <mc:AlternateContent>
          <mc:Choice Requires="x14">
            <control shapeId="15512" r:id="rId19" name="チェック 152">
              <controlPr defaultSize="0" autoFill="0" autoLine="0" autoPict="0">
                <anchor moveWithCells="1">
                  <from xmlns:xdr="http://schemas.openxmlformats.org/drawingml/2006/spreadsheetDrawing">
                    <xdr:col>4</xdr:col>
                    <xdr:colOff>0</xdr:colOff>
                    <xdr:row>116</xdr:row>
                    <xdr:rowOff>0</xdr:rowOff>
                  </from>
                  <to xmlns:xdr="http://schemas.openxmlformats.org/drawingml/2006/spreadsheetDrawing">
                    <xdr:col>4</xdr:col>
                    <xdr:colOff>180975</xdr:colOff>
                    <xdr:row>117</xdr:row>
                    <xdr:rowOff>10160</xdr:rowOff>
                  </to>
                </anchor>
              </controlPr>
            </control>
          </mc:Choice>
        </mc:AlternateContent>
        <mc:AlternateContent>
          <mc:Choice Requires="x14">
            <control shapeId="15513" r:id="rId20" name="チェック 153">
              <controlPr defaultSize="0" autoFill="0" autoLine="0" autoPict="0">
                <anchor moveWithCells="1">
                  <from xmlns:xdr="http://schemas.openxmlformats.org/drawingml/2006/spreadsheetDrawing">
                    <xdr:col>4</xdr:col>
                    <xdr:colOff>0</xdr:colOff>
                    <xdr:row>117</xdr:row>
                    <xdr:rowOff>48260</xdr:rowOff>
                  </from>
                  <to xmlns:xdr="http://schemas.openxmlformats.org/drawingml/2006/spreadsheetDrawing">
                    <xdr:col>4</xdr:col>
                    <xdr:colOff>180975</xdr:colOff>
                    <xdr:row>117</xdr:row>
                    <xdr:rowOff>228600</xdr:rowOff>
                  </to>
                </anchor>
              </controlPr>
            </control>
          </mc:Choice>
        </mc:AlternateContent>
        <mc:AlternateContent>
          <mc:Choice Requires="x14">
            <control shapeId="15514" r:id="rId21" name="チェック 154">
              <controlPr defaultSize="0" autoFill="0" autoLine="0" autoPict="0">
                <anchor moveWithCells="1">
                  <from xmlns:xdr="http://schemas.openxmlformats.org/drawingml/2006/spreadsheetDrawing">
                    <xdr:col>4</xdr:col>
                    <xdr:colOff>0</xdr:colOff>
                    <xdr:row>118</xdr:row>
                    <xdr:rowOff>0</xdr:rowOff>
                  </from>
                  <to xmlns:xdr="http://schemas.openxmlformats.org/drawingml/2006/spreadsheetDrawing">
                    <xdr:col>4</xdr:col>
                    <xdr:colOff>180975</xdr:colOff>
                    <xdr:row>118</xdr:row>
                    <xdr:rowOff>180975</xdr:rowOff>
                  </to>
                </anchor>
              </controlPr>
            </control>
          </mc:Choice>
        </mc:AlternateContent>
        <mc:AlternateContent>
          <mc:Choice Requires="x14">
            <control shapeId="15515" r:id="rId22" name="チェック 155">
              <controlPr defaultSize="0" autoFill="0" autoLine="0" autoPict="0">
                <anchor moveWithCells="1">
                  <from xmlns:xdr="http://schemas.openxmlformats.org/drawingml/2006/spreadsheetDrawing">
                    <xdr:col>4</xdr:col>
                    <xdr:colOff>0</xdr:colOff>
                    <xdr:row>119</xdr:row>
                    <xdr:rowOff>0</xdr:rowOff>
                  </from>
                  <to xmlns:xdr="http://schemas.openxmlformats.org/drawingml/2006/spreadsheetDrawing">
                    <xdr:col>4</xdr:col>
                    <xdr:colOff>180975</xdr:colOff>
                    <xdr:row>120</xdr:row>
                    <xdr:rowOff>9525</xdr:rowOff>
                  </to>
                </anchor>
              </controlPr>
            </control>
          </mc:Choice>
        </mc:AlternateContent>
        <mc:AlternateContent>
          <mc:Choice Requires="x14">
            <control shapeId="15516" r:id="rId23" name="チェック 156">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4</xdr:col>
                    <xdr:colOff>180975</xdr:colOff>
                    <xdr:row>120</xdr:row>
                    <xdr:rowOff>180975</xdr:rowOff>
                  </to>
                </anchor>
              </controlPr>
            </control>
          </mc:Choice>
        </mc:AlternateContent>
        <mc:AlternateContent>
          <mc:Choice Requires="x14">
            <control shapeId="15517" r:id="rId24" name="チェック 157">
              <controlPr defaultSize="0" autoFill="0" autoLine="0" autoPict="0">
                <anchor moveWithCells="1">
                  <from xmlns:xdr="http://schemas.openxmlformats.org/drawingml/2006/spreadsheetDrawing">
                    <xdr:col>4</xdr:col>
                    <xdr:colOff>0</xdr:colOff>
                    <xdr:row>121</xdr:row>
                    <xdr:rowOff>0</xdr:rowOff>
                  </from>
                  <to xmlns:xdr="http://schemas.openxmlformats.org/drawingml/2006/spreadsheetDrawing">
                    <xdr:col>4</xdr:col>
                    <xdr:colOff>180975</xdr:colOff>
                    <xdr:row>122</xdr:row>
                    <xdr:rowOff>9525</xdr:rowOff>
                  </to>
                </anchor>
              </controlPr>
            </control>
          </mc:Choice>
        </mc:AlternateContent>
        <mc:AlternateContent>
          <mc:Choice Requires="x14">
            <control shapeId="15518" r:id="rId25" name="チェック 158">
              <controlPr defaultSize="0" autoFill="0" autoLine="0" autoPict="0">
                <anchor moveWithCells="1">
                  <from xmlns:xdr="http://schemas.openxmlformats.org/drawingml/2006/spreadsheetDrawing">
                    <xdr:col>4</xdr:col>
                    <xdr:colOff>0</xdr:colOff>
                    <xdr:row>122</xdr:row>
                    <xdr:rowOff>48260</xdr:rowOff>
                  </from>
                  <to xmlns:xdr="http://schemas.openxmlformats.org/drawingml/2006/spreadsheetDrawing">
                    <xdr:col>4</xdr:col>
                    <xdr:colOff>180975</xdr:colOff>
                    <xdr:row>122</xdr:row>
                    <xdr:rowOff>229235</xdr:rowOff>
                  </to>
                </anchor>
              </controlPr>
            </control>
          </mc:Choice>
        </mc:AlternateContent>
        <mc:AlternateContent>
          <mc:Choice Requires="x14">
            <control shapeId="15519" r:id="rId26" name="チェック 159">
              <controlPr defaultSize="0" autoFill="0" autoLine="0" autoPict="0">
                <anchor moveWithCells="1">
                  <from xmlns:xdr="http://schemas.openxmlformats.org/drawingml/2006/spreadsheetDrawing">
                    <xdr:col>4</xdr:col>
                    <xdr:colOff>0</xdr:colOff>
                    <xdr:row>123</xdr:row>
                    <xdr:rowOff>0</xdr:rowOff>
                  </from>
                  <to xmlns:xdr="http://schemas.openxmlformats.org/drawingml/2006/spreadsheetDrawing">
                    <xdr:col>4</xdr:col>
                    <xdr:colOff>180975</xdr:colOff>
                    <xdr:row>124</xdr:row>
                    <xdr:rowOff>9525</xdr:rowOff>
                  </to>
                </anchor>
              </controlPr>
            </control>
          </mc:Choice>
        </mc:AlternateContent>
        <mc:AlternateContent>
          <mc:Choice Requires="x14">
            <control shapeId="15520" r:id="rId27" name="チェック 160">
              <controlPr defaultSize="0" autoFill="0" autoLine="0" autoPict="0">
                <anchor moveWithCells="1">
                  <from xmlns:xdr="http://schemas.openxmlformats.org/drawingml/2006/spreadsheetDrawing">
                    <xdr:col>4</xdr:col>
                    <xdr:colOff>0</xdr:colOff>
                    <xdr:row>124</xdr:row>
                    <xdr:rowOff>0</xdr:rowOff>
                  </from>
                  <to xmlns:xdr="http://schemas.openxmlformats.org/drawingml/2006/spreadsheetDrawing">
                    <xdr:col>4</xdr:col>
                    <xdr:colOff>180975</xdr:colOff>
                    <xdr:row>125</xdr:row>
                    <xdr:rowOff>9525</xdr:rowOff>
                  </to>
                </anchor>
              </controlPr>
            </control>
          </mc:Choice>
        </mc:AlternateContent>
        <mc:AlternateContent>
          <mc:Choice Requires="x14">
            <control shapeId="15521" r:id="rId28" name="チェック 161">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4</xdr:col>
                    <xdr:colOff>180975</xdr:colOff>
                    <xdr:row>126</xdr:row>
                    <xdr:rowOff>9525</xdr:rowOff>
                  </to>
                </anchor>
              </controlPr>
            </control>
          </mc:Choice>
        </mc:AlternateContent>
        <mc:AlternateContent>
          <mc:Choice Requires="x14">
            <control shapeId="15522" r:id="rId29" name="チェック 162">
              <controlPr defaultSize="0" autoFill="0" autoLine="0" autoPict="0">
                <anchor moveWithCells="1">
                  <from xmlns:xdr="http://schemas.openxmlformats.org/drawingml/2006/spreadsheetDrawing">
                    <xdr:col>4</xdr:col>
                    <xdr:colOff>0</xdr:colOff>
                    <xdr:row>126</xdr:row>
                    <xdr:rowOff>0</xdr:rowOff>
                  </from>
                  <to xmlns:xdr="http://schemas.openxmlformats.org/drawingml/2006/spreadsheetDrawing">
                    <xdr:col>4</xdr:col>
                    <xdr:colOff>180975</xdr:colOff>
                    <xdr:row>127</xdr:row>
                    <xdr:rowOff>9525</xdr:rowOff>
                  </to>
                </anchor>
              </controlPr>
            </control>
          </mc:Choice>
        </mc:AlternateContent>
        <mc:AlternateContent>
          <mc:Choice Requires="x14">
            <control shapeId="15523" r:id="rId30" name="チェック 163">
              <controlPr defaultSize="0" autoFill="0" autoLine="0" autoPict="0">
                <anchor moveWithCells="1">
                  <from xmlns:xdr="http://schemas.openxmlformats.org/drawingml/2006/spreadsheetDrawing">
                    <xdr:col>4</xdr:col>
                    <xdr:colOff>0</xdr:colOff>
                    <xdr:row>127</xdr:row>
                    <xdr:rowOff>0</xdr:rowOff>
                  </from>
                  <to xmlns:xdr="http://schemas.openxmlformats.org/drawingml/2006/spreadsheetDrawing">
                    <xdr:col>4</xdr:col>
                    <xdr:colOff>180975</xdr:colOff>
                    <xdr:row>128</xdr:row>
                    <xdr:rowOff>9525</xdr:rowOff>
                  </to>
                </anchor>
              </controlPr>
            </control>
          </mc:Choice>
        </mc:AlternateContent>
        <mc:AlternateContent>
          <mc:Choice Requires="x14">
            <control shapeId="15524" r:id="rId31" name="チェック 164">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3" r:id="rId32" name="チェック 193">
              <controlPr defaultSize="0" autoFill="0" autoLine="0" autoPict="0">
                <anchor moveWithCells="1">
                  <from xmlns:xdr="http://schemas.openxmlformats.org/drawingml/2006/spreadsheetDrawing">
                    <xdr:col>4</xdr:col>
                    <xdr:colOff>0</xdr:colOff>
                    <xdr:row>128</xdr:row>
                    <xdr:rowOff>0</xdr:rowOff>
                  </from>
                  <to xmlns:xdr="http://schemas.openxmlformats.org/drawingml/2006/spreadsheetDrawing">
                    <xdr:col>4</xdr:col>
                    <xdr:colOff>180975</xdr:colOff>
                    <xdr:row>129</xdr:row>
                    <xdr:rowOff>9525</xdr:rowOff>
                  </to>
                </anchor>
              </controlPr>
            </control>
          </mc:Choice>
        </mc:AlternateContent>
        <mc:AlternateContent>
          <mc:Choice Requires="x14">
            <control shapeId="15558" r:id="rId33"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34"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35"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80" r:id="rId36" name="チェック 220">
              <controlPr defaultSize="0" autoFill="0" autoLine="0" autoPict="0">
                <anchor moveWithCells="1">
                  <from xmlns:xdr="http://schemas.openxmlformats.org/drawingml/2006/spreadsheetDrawing">
                    <xdr:col>1</xdr:col>
                    <xdr:colOff>200025</xdr:colOff>
                    <xdr:row>89</xdr:row>
                    <xdr:rowOff>228600</xdr:rowOff>
                  </from>
                  <to xmlns:xdr="http://schemas.openxmlformats.org/drawingml/2006/spreadsheetDrawing">
                    <xdr:col>2</xdr:col>
                    <xdr:colOff>28575</xdr:colOff>
                    <xdr:row>91</xdr:row>
                    <xdr:rowOff>275590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1" customWidth="1"/>
    <col min="2" max="11" width="1.5" style="1" customWidth="1"/>
    <col min="12" max="12" width="17.25" style="1" customWidth="1"/>
    <col min="13" max="14" width="10.25" style="1" customWidth="1"/>
    <col min="15" max="15" width="18.25" style="1" customWidth="1"/>
    <col min="16" max="16" width="19.5" style="1" customWidth="1"/>
    <col min="17" max="18" width="11.125" style="1" customWidth="1"/>
    <col min="19" max="19" width="10" style="1" customWidth="1"/>
    <col min="20" max="20" width="11.125" style="1" customWidth="1"/>
    <col min="21" max="21" width="13.25" style="1" customWidth="1"/>
    <col min="22" max="22" width="15.25" style="1" customWidth="1"/>
    <col min="23" max="16384" width="9" style="644"/>
  </cols>
  <sheetData>
    <row r="1" spans="1:22">
      <c r="A1" s="646" t="s">
        <v>62</v>
      </c>
      <c r="B1" s="646"/>
      <c r="C1" s="9"/>
      <c r="D1" s="9"/>
      <c r="E1" s="9"/>
      <c r="F1" s="9"/>
      <c r="G1" s="9"/>
      <c r="H1" s="9"/>
      <c r="I1" s="9" t="s">
        <v>91</v>
      </c>
      <c r="J1" s="9"/>
      <c r="K1" s="9"/>
      <c r="L1" s="9"/>
      <c r="M1" s="9"/>
      <c r="N1" s="9"/>
      <c r="O1" s="9"/>
      <c r="P1" s="9"/>
      <c r="Q1" s="9"/>
      <c r="R1" s="9"/>
      <c r="S1" s="9"/>
      <c r="T1" s="9"/>
      <c r="U1" s="9"/>
    </row>
    <row r="2" spans="1:22" ht="10.5" customHeight="1">
      <c r="A2" s="9"/>
      <c r="B2" s="9"/>
      <c r="C2" s="9"/>
      <c r="D2" s="9"/>
      <c r="E2" s="9"/>
      <c r="F2" s="9"/>
      <c r="G2" s="9"/>
      <c r="H2" s="9"/>
      <c r="I2" s="9"/>
      <c r="J2" s="9"/>
      <c r="K2" s="9"/>
      <c r="L2" s="9"/>
      <c r="M2" s="9"/>
      <c r="N2" s="9"/>
      <c r="O2" s="9"/>
      <c r="P2" s="9"/>
      <c r="Q2" s="9"/>
      <c r="R2" s="9"/>
      <c r="S2" s="9"/>
      <c r="T2" s="9"/>
      <c r="U2" s="9"/>
    </row>
    <row r="3" spans="1:22" ht="15">
      <c r="A3" s="647" t="s">
        <v>18</v>
      </c>
      <c r="B3" s="647"/>
      <c r="C3" s="665"/>
      <c r="D3" s="674" t="str">
        <f>IF(基本情報入力シート!M37="","",基本情報入力シート!M37)</f>
        <v>○○ケアサービス</v>
      </c>
      <c r="E3" s="675"/>
      <c r="F3" s="675"/>
      <c r="G3" s="675"/>
      <c r="H3" s="675"/>
      <c r="I3" s="675"/>
      <c r="J3" s="675"/>
      <c r="K3" s="675"/>
      <c r="L3" s="675"/>
      <c r="M3" s="675"/>
      <c r="N3" s="675"/>
      <c r="O3" s="694"/>
      <c r="P3" s="9"/>
      <c r="Q3" s="9"/>
      <c r="R3" s="9"/>
      <c r="S3" s="9"/>
      <c r="T3" s="9"/>
      <c r="U3" s="9"/>
    </row>
    <row r="4" spans="1:22" ht="9" customHeight="1">
      <c r="A4" s="302"/>
      <c r="B4" s="302"/>
      <c r="C4" s="302"/>
      <c r="D4" s="232"/>
      <c r="E4" s="232"/>
      <c r="F4" s="232"/>
      <c r="G4" s="232"/>
      <c r="H4" s="232"/>
      <c r="I4" s="232"/>
      <c r="J4" s="232"/>
      <c r="K4" s="232"/>
      <c r="L4" s="232"/>
      <c r="M4" s="232"/>
      <c r="N4" s="232"/>
      <c r="O4" s="9"/>
      <c r="P4" s="9"/>
      <c r="Q4" s="9"/>
      <c r="R4" s="9"/>
      <c r="S4" s="9"/>
      <c r="T4" s="9"/>
      <c r="U4" s="9"/>
    </row>
    <row r="5" spans="1:22" ht="13.5" customHeight="1">
      <c r="A5" s="9"/>
      <c r="B5" s="655"/>
      <c r="C5" s="289"/>
      <c r="D5" s="289"/>
      <c r="E5" s="289"/>
      <c r="F5" s="289"/>
      <c r="G5" s="289"/>
      <c r="H5" s="289"/>
      <c r="I5" s="289"/>
      <c r="J5" s="289"/>
      <c r="K5" s="289"/>
      <c r="L5" s="289"/>
      <c r="M5" s="289"/>
      <c r="N5" s="289"/>
      <c r="O5" s="695"/>
      <c r="P5" s="700" t="s">
        <v>65</v>
      </c>
      <c r="Q5" s="245"/>
      <c r="R5" s="9"/>
    </row>
    <row r="6" spans="1:22" ht="10.5" customHeight="1">
      <c r="A6" s="9"/>
      <c r="B6" s="563"/>
      <c r="C6" s="204"/>
      <c r="D6" s="204"/>
      <c r="E6" s="204"/>
      <c r="F6" s="204"/>
      <c r="G6" s="204"/>
      <c r="H6" s="204"/>
      <c r="I6" s="204"/>
      <c r="J6" s="204"/>
      <c r="K6" s="204"/>
      <c r="L6" s="204"/>
      <c r="M6" s="204"/>
      <c r="N6" s="204"/>
      <c r="O6" s="696"/>
      <c r="P6" s="701"/>
      <c r="Q6" s="709"/>
      <c r="R6" s="9"/>
    </row>
    <row r="7" spans="1:22" ht="18" customHeight="1">
      <c r="A7" s="9"/>
      <c r="B7" s="656" t="s">
        <v>148</v>
      </c>
      <c r="C7" s="666"/>
      <c r="D7" s="666"/>
      <c r="E7" s="666"/>
      <c r="F7" s="666"/>
      <c r="G7" s="666"/>
      <c r="H7" s="666"/>
      <c r="I7" s="666"/>
      <c r="J7" s="666"/>
      <c r="K7" s="666"/>
      <c r="L7" s="666"/>
      <c r="M7" s="666"/>
      <c r="N7" s="666"/>
      <c r="O7" s="666"/>
      <c r="P7" s="702">
        <f>SUM(R19:R118)</f>
        <v>38081062</v>
      </c>
      <c r="Q7" s="710"/>
      <c r="R7" s="9"/>
    </row>
    <row r="8" spans="1:22" ht="18" customHeight="1">
      <c r="A8" s="9"/>
      <c r="B8" s="657" t="s">
        <v>64</v>
      </c>
      <c r="C8" s="667"/>
      <c r="D8" s="667"/>
      <c r="E8" s="667"/>
      <c r="F8" s="667"/>
      <c r="G8" s="667"/>
      <c r="H8" s="667"/>
      <c r="I8" s="667"/>
      <c r="J8" s="667"/>
      <c r="K8" s="667"/>
      <c r="L8" s="667"/>
      <c r="M8" s="667"/>
      <c r="N8" s="667"/>
      <c r="O8" s="667"/>
      <c r="P8" s="702">
        <f>SUM(T19:T118)</f>
        <v>9713054</v>
      </c>
      <c r="Q8" s="704"/>
      <c r="R8" s="9"/>
    </row>
    <row r="9" spans="1:22" ht="18.75" customHeight="1">
      <c r="A9" s="9"/>
      <c r="B9" s="658" t="s">
        <v>255</v>
      </c>
      <c r="C9" s="668"/>
      <c r="D9" s="668"/>
      <c r="E9" s="668"/>
      <c r="F9" s="668"/>
      <c r="G9" s="668"/>
      <c r="H9" s="668"/>
      <c r="I9" s="668"/>
      <c r="J9" s="668"/>
      <c r="K9" s="668"/>
      <c r="L9" s="668"/>
      <c r="M9" s="668"/>
      <c r="N9" s="668"/>
      <c r="O9" s="668"/>
      <c r="P9" s="703">
        <f>SUM(V19:V118)</f>
        <v>7011763</v>
      </c>
      <c r="Q9" s="711"/>
      <c r="R9" s="711"/>
      <c r="S9" s="9"/>
      <c r="T9" s="9"/>
      <c r="U9" s="9"/>
    </row>
    <row r="10" spans="1:22" ht="7.5" customHeight="1">
      <c r="A10" s="9"/>
      <c r="B10" s="246"/>
      <c r="C10" s="246"/>
      <c r="D10" s="246"/>
      <c r="E10" s="246"/>
      <c r="F10" s="246"/>
      <c r="G10" s="246"/>
      <c r="H10" s="246"/>
      <c r="I10" s="246"/>
      <c r="J10" s="246"/>
      <c r="K10" s="246"/>
      <c r="L10" s="246"/>
      <c r="M10" s="246"/>
      <c r="N10" s="246"/>
      <c r="O10" s="246"/>
      <c r="P10" s="704"/>
      <c r="Q10" s="704"/>
      <c r="R10" s="704"/>
      <c r="S10" s="726"/>
      <c r="T10" s="726"/>
      <c r="U10" s="726"/>
      <c r="V10" s="9"/>
    </row>
    <row r="11" spans="1:22" ht="37.5" customHeight="1">
      <c r="A11" s="9"/>
      <c r="B11" s="659" t="s">
        <v>303</v>
      </c>
      <c r="C11" s="659"/>
      <c r="D11" s="659"/>
      <c r="E11" s="659"/>
      <c r="F11" s="659"/>
      <c r="G11" s="659"/>
      <c r="H11" s="659"/>
      <c r="I11" s="659"/>
      <c r="J11" s="659"/>
      <c r="K11" s="659"/>
      <c r="L11" s="659"/>
      <c r="M11" s="659"/>
      <c r="N11" s="659"/>
      <c r="O11" s="659"/>
      <c r="P11" s="659"/>
      <c r="Q11" s="659"/>
      <c r="R11" s="659"/>
      <c r="S11" s="659"/>
      <c r="T11" s="659"/>
      <c r="U11" s="659"/>
      <c r="V11" s="659"/>
    </row>
    <row r="12" spans="1:22" ht="7.5" customHeight="1">
      <c r="A12" s="213"/>
      <c r="B12" s="213"/>
      <c r="C12" s="213"/>
      <c r="D12" s="213"/>
      <c r="E12" s="213"/>
      <c r="F12" s="213"/>
      <c r="G12" s="213"/>
      <c r="H12" s="213"/>
      <c r="I12" s="213"/>
      <c r="J12" s="213"/>
      <c r="K12" s="213"/>
      <c r="L12" s="213"/>
      <c r="M12" s="213"/>
      <c r="N12" s="213"/>
      <c r="O12" s="697"/>
      <c r="P12" s="9"/>
      <c r="Q12" s="9"/>
      <c r="R12" s="9"/>
      <c r="S12" s="9"/>
      <c r="T12" s="9"/>
      <c r="U12" s="9"/>
    </row>
    <row r="13" spans="1:22" ht="24" customHeight="1">
      <c r="A13" s="648"/>
      <c r="B13" s="660" t="s">
        <v>4</v>
      </c>
      <c r="C13" s="669"/>
      <c r="D13" s="669"/>
      <c r="E13" s="669"/>
      <c r="F13" s="669"/>
      <c r="G13" s="669"/>
      <c r="H13" s="669"/>
      <c r="I13" s="669"/>
      <c r="J13" s="669"/>
      <c r="K13" s="676"/>
      <c r="L13" s="680" t="s">
        <v>93</v>
      </c>
      <c r="M13" s="685" t="s">
        <v>203</v>
      </c>
      <c r="N13" s="691"/>
      <c r="O13" s="676" t="s">
        <v>88</v>
      </c>
      <c r="P13" s="660" t="s">
        <v>2</v>
      </c>
      <c r="Q13" s="712" t="s">
        <v>307</v>
      </c>
      <c r="R13" s="719"/>
      <c r="S13" s="727" t="s">
        <v>174</v>
      </c>
      <c r="T13" s="733"/>
      <c r="U13" s="733"/>
      <c r="V13" s="738" t="s">
        <v>196</v>
      </c>
    </row>
    <row r="14" spans="1:22" ht="14.25" hidden="1" customHeight="1">
      <c r="A14" s="649"/>
      <c r="B14" s="661"/>
      <c r="C14" s="670"/>
      <c r="D14" s="670"/>
      <c r="E14" s="670"/>
      <c r="F14" s="670"/>
      <c r="G14" s="670"/>
      <c r="H14" s="670"/>
      <c r="I14" s="670"/>
      <c r="J14" s="670"/>
      <c r="K14" s="677"/>
      <c r="L14" s="681"/>
      <c r="M14" s="686"/>
      <c r="N14" s="692"/>
      <c r="O14" s="677"/>
      <c r="P14" s="661"/>
      <c r="Q14" s="713" t="s">
        <v>165</v>
      </c>
      <c r="R14" s="680" t="s">
        <v>65</v>
      </c>
      <c r="S14" s="728" t="s">
        <v>7</v>
      </c>
      <c r="T14" s="680" t="s">
        <v>65</v>
      </c>
      <c r="U14" s="648" t="s">
        <v>101</v>
      </c>
      <c r="V14" s="739" t="s">
        <v>180</v>
      </c>
    </row>
    <row r="15" spans="1:22" ht="13.5" customHeight="1">
      <c r="A15" s="649"/>
      <c r="B15" s="661"/>
      <c r="C15" s="670"/>
      <c r="D15" s="670"/>
      <c r="E15" s="670"/>
      <c r="F15" s="670"/>
      <c r="G15" s="670"/>
      <c r="H15" s="670"/>
      <c r="I15" s="670"/>
      <c r="J15" s="670"/>
      <c r="K15" s="677"/>
      <c r="L15" s="681"/>
      <c r="M15" s="687"/>
      <c r="N15" s="676"/>
      <c r="O15" s="677"/>
      <c r="P15" s="661"/>
      <c r="Q15" s="714"/>
      <c r="R15" s="720"/>
      <c r="S15" s="720"/>
      <c r="T15" s="681"/>
      <c r="U15" s="649"/>
      <c r="V15" s="740"/>
    </row>
    <row r="16" spans="1:22" ht="16.5" customHeight="1">
      <c r="A16" s="649"/>
      <c r="B16" s="661"/>
      <c r="C16" s="670"/>
      <c r="D16" s="670"/>
      <c r="E16" s="670"/>
      <c r="F16" s="670"/>
      <c r="G16" s="670"/>
      <c r="H16" s="670"/>
      <c r="I16" s="670"/>
      <c r="J16" s="670"/>
      <c r="K16" s="677"/>
      <c r="L16" s="681"/>
      <c r="M16" s="688" t="s">
        <v>82</v>
      </c>
      <c r="N16" s="677" t="s">
        <v>36</v>
      </c>
      <c r="O16" s="677"/>
      <c r="P16" s="661"/>
      <c r="Q16" s="714"/>
      <c r="R16" s="720"/>
      <c r="S16" s="720"/>
      <c r="T16" s="720"/>
      <c r="U16" s="649"/>
      <c r="V16" s="740"/>
    </row>
    <row r="17" spans="1:22" ht="13.5" customHeight="1">
      <c r="A17" s="649"/>
      <c r="B17" s="661"/>
      <c r="C17" s="670"/>
      <c r="D17" s="670"/>
      <c r="E17" s="670"/>
      <c r="F17" s="670"/>
      <c r="G17" s="670"/>
      <c r="H17" s="670"/>
      <c r="I17" s="670"/>
      <c r="J17" s="670"/>
      <c r="K17" s="677"/>
      <c r="L17" s="681"/>
      <c r="M17" s="689"/>
      <c r="N17" s="677"/>
      <c r="O17" s="677"/>
      <c r="P17" s="661"/>
      <c r="Q17" s="714"/>
      <c r="R17" s="720"/>
      <c r="S17" s="720"/>
      <c r="T17" s="720"/>
      <c r="U17" s="649"/>
      <c r="V17" s="740"/>
    </row>
    <row r="18" spans="1:22" ht="11.25" customHeight="1">
      <c r="A18" s="650"/>
      <c r="B18" s="662"/>
      <c r="C18" s="671"/>
      <c r="D18" s="671"/>
      <c r="E18" s="671"/>
      <c r="F18" s="671"/>
      <c r="G18" s="671"/>
      <c r="H18" s="671"/>
      <c r="I18" s="671"/>
      <c r="J18" s="671"/>
      <c r="K18" s="678"/>
      <c r="L18" s="682"/>
      <c r="M18" s="690"/>
      <c r="N18" s="693"/>
      <c r="O18" s="693"/>
      <c r="P18" s="705"/>
      <c r="Q18" s="715"/>
      <c r="R18" s="721"/>
      <c r="S18" s="721"/>
      <c r="T18" s="721"/>
      <c r="U18" s="650"/>
      <c r="V18" s="741"/>
    </row>
    <row r="19" spans="1:22" s="645" customFormat="1" ht="27.75" customHeight="1">
      <c r="A19" s="651" t="s">
        <v>23</v>
      </c>
      <c r="B19" s="663" t="str">
        <f>IF(基本情報入力シート!C53="","",基本情報入力シート!C53)</f>
        <v>1334567890</v>
      </c>
      <c r="C19" s="672"/>
      <c r="D19" s="672"/>
      <c r="E19" s="672"/>
      <c r="F19" s="672"/>
      <c r="G19" s="672"/>
      <c r="H19" s="672"/>
      <c r="I19" s="672"/>
      <c r="J19" s="672"/>
      <c r="K19" s="679"/>
      <c r="L19" s="683" t="str">
        <f>IF(基本情報入力シート!M53="","",基本情報入力シート!M53)</f>
        <v>東京都</v>
      </c>
      <c r="M19" s="684" t="str">
        <f>IF(基本情報入力シート!R53="","",基本情報入力シート!R53)</f>
        <v>東京都</v>
      </c>
      <c r="N19" s="684" t="str">
        <f>IF(基本情報入力シート!W53="","",基本情報入力シート!W53)</f>
        <v>千代田区</v>
      </c>
      <c r="O19" s="698" t="str">
        <f>IF(基本情報入力シート!X53="","",基本情報入力シート!X53)</f>
        <v>介護保険事業所名称０１</v>
      </c>
      <c r="P19" s="706" t="str">
        <f>IF(基本情報入力シート!Y53="","",基本情報入力シート!Y53)</f>
        <v>訪問介護</v>
      </c>
      <c r="Q19" s="716" t="s">
        <v>94</v>
      </c>
      <c r="R19" s="722">
        <v>2941200</v>
      </c>
      <c r="S19" s="729"/>
      <c r="T19" s="734"/>
      <c r="U19" s="734"/>
      <c r="V19" s="742">
        <v>705888</v>
      </c>
    </row>
    <row r="20" spans="1:22" ht="27.75" customHeight="1">
      <c r="A20" s="652">
        <f t="shared" ref="A20:A83" si="0">A19+1</f>
        <v>2</v>
      </c>
      <c r="B20" s="663">
        <f>IF(基本情報入力シート!C54="","",基本情報入力シート!C54)</f>
        <v>1334567890</v>
      </c>
      <c r="C20" s="672"/>
      <c r="D20" s="672"/>
      <c r="E20" s="672"/>
      <c r="F20" s="672"/>
      <c r="G20" s="672"/>
      <c r="H20" s="672"/>
      <c r="I20" s="672"/>
      <c r="J20" s="672"/>
      <c r="K20" s="679"/>
      <c r="L20" s="683" t="str">
        <f>IF(基本情報入力シート!M54="","",基本情報入力シート!M54)</f>
        <v>千代田区・中央区・港区</v>
      </c>
      <c r="M20" s="684" t="str">
        <f>IF(基本情報入力シート!R54="","",基本情報入力シート!R54)</f>
        <v>東京都</v>
      </c>
      <c r="N20" s="684" t="str">
        <f>IF(基本情報入力シート!W54="","",基本情報入力シート!W54)</f>
        <v>千代田区</v>
      </c>
      <c r="O20" s="698" t="str">
        <f>IF(基本情報入力シート!X54="","",基本情報入力シート!X54)</f>
        <v>介護保険事業所名称０１</v>
      </c>
      <c r="P20" s="706" t="str">
        <f>IF(基本情報入力シート!Y54="","",基本情報入力シート!Y54)</f>
        <v>訪問型サービス（総合事業）</v>
      </c>
      <c r="Q20" s="716" t="s">
        <v>94</v>
      </c>
      <c r="R20" s="722">
        <v>1436400</v>
      </c>
      <c r="S20" s="729"/>
      <c r="T20" s="734"/>
      <c r="U20" s="734"/>
      <c r="V20" s="742">
        <v>344736</v>
      </c>
    </row>
    <row r="21" spans="1:22" ht="27.75" customHeight="1">
      <c r="A21" s="652">
        <f t="shared" si="0"/>
        <v>3</v>
      </c>
      <c r="B21" s="663">
        <f>IF(基本情報入力シート!C55="","",基本情報入力シート!C55)</f>
        <v>1334567891</v>
      </c>
      <c r="C21" s="672"/>
      <c r="D21" s="672"/>
      <c r="E21" s="672"/>
      <c r="F21" s="672"/>
      <c r="G21" s="672"/>
      <c r="H21" s="672"/>
      <c r="I21" s="672"/>
      <c r="J21" s="672"/>
      <c r="K21" s="679"/>
      <c r="L21" s="683" t="str">
        <f>IF(基本情報入力シート!M55="","",基本情報入力シート!M55)</f>
        <v>東京都</v>
      </c>
      <c r="M21" s="684" t="str">
        <f>IF(基本情報入力シート!R55="","",基本情報入力シート!R55)</f>
        <v>東京都</v>
      </c>
      <c r="N21" s="684" t="str">
        <f>IF(基本情報入力シート!W55="","",基本情報入力シート!W55)</f>
        <v>豊島区</v>
      </c>
      <c r="O21" s="698" t="str">
        <f>IF(基本情報入力シート!X55="","",基本情報入力シート!X55)</f>
        <v>介護保険事業所名称０２</v>
      </c>
      <c r="P21" s="706" t="str">
        <f>IF(基本情報入力シート!Y55="","",基本情報入力シート!Y55)</f>
        <v>通所介護</v>
      </c>
      <c r="Q21" s="716" t="s">
        <v>94</v>
      </c>
      <c r="R21" s="722">
        <v>1968540</v>
      </c>
      <c r="S21" s="729" t="s">
        <v>240</v>
      </c>
      <c r="T21" s="734">
        <v>457800</v>
      </c>
      <c r="U21" s="734">
        <v>1</v>
      </c>
      <c r="V21" s="742"/>
    </row>
    <row r="22" spans="1:22" ht="27.75" customHeight="1">
      <c r="A22" s="652">
        <f t="shared" si="0"/>
        <v>4</v>
      </c>
      <c r="B22" s="663">
        <f>IF(基本情報入力シート!C56="","",基本情報入力シート!C56)</f>
        <v>1334567892</v>
      </c>
      <c r="C22" s="672"/>
      <c r="D22" s="672"/>
      <c r="E22" s="672"/>
      <c r="F22" s="672"/>
      <c r="G22" s="672"/>
      <c r="H22" s="672"/>
      <c r="I22" s="672"/>
      <c r="J22" s="672"/>
      <c r="K22" s="679"/>
      <c r="L22" s="683" t="str">
        <f>IF(基本情報入力シート!M56="","",基本情報入力シート!M56)</f>
        <v>横浜市</v>
      </c>
      <c r="M22" s="684" t="str">
        <f>IF(基本情報入力シート!R56="","",基本情報入力シート!R56)</f>
        <v>神奈川県</v>
      </c>
      <c r="N22" s="684" t="str">
        <f>IF(基本情報入力シート!W56="","",基本情報入力シート!W56)</f>
        <v>横浜市</v>
      </c>
      <c r="O22" s="698" t="str">
        <f>IF(基本情報入力シート!X56="","",基本情報入力シート!X56)</f>
        <v>介護保険事業所名称０３</v>
      </c>
      <c r="P22" s="706" t="str">
        <f>IF(基本情報入力シート!Y56="","",基本情報入力シート!Y56)</f>
        <v>（介護予防）小規模多機能型居宅介護</v>
      </c>
      <c r="Q22" s="716" t="s">
        <v>182</v>
      </c>
      <c r="R22" s="722">
        <v>5992704</v>
      </c>
      <c r="S22" s="729" t="s">
        <v>84</v>
      </c>
      <c r="T22" s="734">
        <v>881280</v>
      </c>
      <c r="U22" s="734">
        <v>1</v>
      </c>
      <c r="V22" s="742">
        <v>998784</v>
      </c>
    </row>
    <row r="23" spans="1:22" ht="27.75" customHeight="1">
      <c r="A23" s="652">
        <f t="shared" si="0"/>
        <v>5</v>
      </c>
      <c r="B23" s="663">
        <f>IF(基本情報入力シート!C57="","",基本情報入力シート!C57)</f>
        <v>1334567893</v>
      </c>
      <c r="C23" s="672"/>
      <c r="D23" s="672"/>
      <c r="E23" s="672"/>
      <c r="F23" s="672"/>
      <c r="G23" s="672"/>
      <c r="H23" s="672"/>
      <c r="I23" s="672"/>
      <c r="J23" s="672"/>
      <c r="K23" s="679"/>
      <c r="L23" s="683" t="str">
        <f>IF(基本情報入力シート!M57="","",基本情報入力シート!M57)</f>
        <v>千葉県</v>
      </c>
      <c r="M23" s="684" t="str">
        <f>IF(基本情報入力シート!R57="","",基本情報入力シート!R57)</f>
        <v>千葉県</v>
      </c>
      <c r="N23" s="684" t="str">
        <f>IF(基本情報入力シート!W57="","",基本情報入力シート!W57)</f>
        <v>千葉市</v>
      </c>
      <c r="O23" s="698" t="str">
        <f>IF(基本情報入力シート!X57="","",基本情報入力シート!X57)</f>
        <v>介護保険事業所名称０４</v>
      </c>
      <c r="P23" s="706" t="str">
        <f>IF(基本情報入力シート!Y57="","",基本情報入力シート!Y57)</f>
        <v>介護老人福祉施設</v>
      </c>
      <c r="Q23" s="716" t="s">
        <v>182</v>
      </c>
      <c r="R23" s="722">
        <v>23402016</v>
      </c>
      <c r="S23" s="729" t="s">
        <v>84</v>
      </c>
      <c r="T23" s="734">
        <v>7612704</v>
      </c>
      <c r="U23" s="734">
        <v>1</v>
      </c>
      <c r="V23" s="742">
        <v>4511232</v>
      </c>
    </row>
    <row r="24" spans="1:22" ht="27.75" customHeight="1">
      <c r="A24" s="652">
        <f t="shared" si="0"/>
        <v>6</v>
      </c>
      <c r="B24" s="663">
        <f>IF(基本情報入力シート!C58="","",基本情報入力シート!C58)</f>
        <v>1334567893</v>
      </c>
      <c r="C24" s="672"/>
      <c r="D24" s="672"/>
      <c r="E24" s="672"/>
      <c r="F24" s="672"/>
      <c r="G24" s="672"/>
      <c r="H24" s="672"/>
      <c r="I24" s="672"/>
      <c r="J24" s="672"/>
      <c r="K24" s="679"/>
      <c r="L24" s="683" t="str">
        <f>IF(基本情報入力シート!M58="","",基本情報入力シート!M58)</f>
        <v>千葉県</v>
      </c>
      <c r="M24" s="684" t="str">
        <f>IF(基本情報入力シート!R58="","",基本情報入力シート!R58)</f>
        <v>千葉県</v>
      </c>
      <c r="N24" s="684" t="str">
        <f>IF(基本情報入力シート!W58="","",基本情報入力シート!W58)</f>
        <v>千葉市</v>
      </c>
      <c r="O24" s="698" t="str">
        <f>IF(基本情報入力シート!X58="","",基本情報入力シート!X58)</f>
        <v>介護保険事業所名称０４</v>
      </c>
      <c r="P24" s="706" t="str">
        <f>IF(基本情報入力シート!Y58="","",基本情報入力シート!Y58)</f>
        <v>（介護予防）短期入所生活介護</v>
      </c>
      <c r="Q24" s="716" t="s">
        <v>182</v>
      </c>
      <c r="R24" s="722">
        <v>2340202</v>
      </c>
      <c r="S24" s="729" t="s">
        <v>84</v>
      </c>
      <c r="T24" s="734">
        <v>761270</v>
      </c>
      <c r="U24" s="734"/>
      <c r="V24" s="742">
        <v>451123</v>
      </c>
    </row>
    <row r="25" spans="1:22" ht="27.75" customHeight="1">
      <c r="A25" s="652">
        <f t="shared" si="0"/>
        <v>7</v>
      </c>
      <c r="B25" s="663" t="str">
        <f>IF(基本情報入力シート!C59="","",基本情報入力シート!C59)</f>
        <v/>
      </c>
      <c r="C25" s="672"/>
      <c r="D25" s="672"/>
      <c r="E25" s="672"/>
      <c r="F25" s="672"/>
      <c r="G25" s="672"/>
      <c r="H25" s="672"/>
      <c r="I25" s="672"/>
      <c r="J25" s="672"/>
      <c r="K25" s="679"/>
      <c r="L25" s="683" t="str">
        <f>IF(基本情報入力シート!M59="","",基本情報入力シート!M59)</f>
        <v/>
      </c>
      <c r="M25" s="684" t="str">
        <f>IF(基本情報入力シート!R59="","",基本情報入力シート!R59)</f>
        <v/>
      </c>
      <c r="N25" s="684" t="str">
        <f>IF(基本情報入力シート!W59="","",基本情報入力シート!W59)</f>
        <v/>
      </c>
      <c r="O25" s="698" t="str">
        <f>IF(基本情報入力シート!X59="","",基本情報入力シート!X59)</f>
        <v/>
      </c>
      <c r="P25" s="706" t="str">
        <f>IF(基本情報入力シート!Y59="","",基本情報入力シート!Y59)</f>
        <v/>
      </c>
      <c r="Q25" s="716"/>
      <c r="R25" s="722"/>
      <c r="S25" s="729"/>
      <c r="T25" s="734"/>
      <c r="U25" s="734"/>
      <c r="V25" s="742"/>
    </row>
    <row r="26" spans="1:22" ht="27.75" customHeight="1">
      <c r="A26" s="652">
        <f t="shared" si="0"/>
        <v>8</v>
      </c>
      <c r="B26" s="663" t="str">
        <f>IF(基本情報入力シート!C60="","",基本情報入力シート!C60)</f>
        <v/>
      </c>
      <c r="C26" s="672"/>
      <c r="D26" s="672"/>
      <c r="E26" s="672"/>
      <c r="F26" s="672"/>
      <c r="G26" s="672"/>
      <c r="H26" s="672"/>
      <c r="I26" s="672"/>
      <c r="J26" s="672"/>
      <c r="K26" s="679"/>
      <c r="L26" s="683" t="str">
        <f>IF(基本情報入力シート!M60="","",基本情報入力シート!M60)</f>
        <v/>
      </c>
      <c r="M26" s="684" t="str">
        <f>IF(基本情報入力シート!R60="","",基本情報入力シート!R60)</f>
        <v/>
      </c>
      <c r="N26" s="684" t="str">
        <f>IF(基本情報入力シート!W60="","",基本情報入力シート!W60)</f>
        <v/>
      </c>
      <c r="O26" s="698" t="str">
        <f>IF(基本情報入力シート!X60="","",基本情報入力シート!X60)</f>
        <v/>
      </c>
      <c r="P26" s="706" t="str">
        <f>IF(基本情報入力シート!Y60="","",基本情報入力シート!Y60)</f>
        <v/>
      </c>
      <c r="Q26" s="716"/>
      <c r="R26" s="722"/>
      <c r="S26" s="729"/>
      <c r="T26" s="734"/>
      <c r="U26" s="734"/>
      <c r="V26" s="742"/>
    </row>
    <row r="27" spans="1:22" ht="27.75" customHeight="1">
      <c r="A27" s="652">
        <f t="shared" si="0"/>
        <v>9</v>
      </c>
      <c r="B27" s="663" t="str">
        <f>IF(基本情報入力シート!C61="","",基本情報入力シート!C61)</f>
        <v/>
      </c>
      <c r="C27" s="672"/>
      <c r="D27" s="672"/>
      <c r="E27" s="672"/>
      <c r="F27" s="672"/>
      <c r="G27" s="672"/>
      <c r="H27" s="672"/>
      <c r="I27" s="672"/>
      <c r="J27" s="672"/>
      <c r="K27" s="679"/>
      <c r="L27" s="683" t="str">
        <f>IF(基本情報入力シート!M61="","",基本情報入力シート!M61)</f>
        <v/>
      </c>
      <c r="M27" s="684" t="str">
        <f>IF(基本情報入力シート!R61="","",基本情報入力シート!R61)</f>
        <v/>
      </c>
      <c r="N27" s="684" t="str">
        <f>IF(基本情報入力シート!W61="","",基本情報入力シート!W61)</f>
        <v/>
      </c>
      <c r="O27" s="698" t="str">
        <f>IF(基本情報入力シート!X61="","",基本情報入力シート!X61)</f>
        <v/>
      </c>
      <c r="P27" s="706" t="str">
        <f>IF(基本情報入力シート!Y61="","",基本情報入力シート!Y61)</f>
        <v/>
      </c>
      <c r="Q27" s="716"/>
      <c r="R27" s="722"/>
      <c r="S27" s="729"/>
      <c r="T27" s="734"/>
      <c r="U27" s="734"/>
      <c r="V27" s="742"/>
    </row>
    <row r="28" spans="1:22" ht="27.75" customHeight="1">
      <c r="A28" s="652">
        <f t="shared" si="0"/>
        <v>10</v>
      </c>
      <c r="B28" s="663" t="str">
        <f>IF(基本情報入力シート!C62="","",基本情報入力シート!C62)</f>
        <v/>
      </c>
      <c r="C28" s="672"/>
      <c r="D28" s="672"/>
      <c r="E28" s="672"/>
      <c r="F28" s="672"/>
      <c r="G28" s="672"/>
      <c r="H28" s="672"/>
      <c r="I28" s="672"/>
      <c r="J28" s="672"/>
      <c r="K28" s="679"/>
      <c r="L28" s="683" t="str">
        <f>IF(基本情報入力シート!M62="","",基本情報入力シート!M62)</f>
        <v/>
      </c>
      <c r="M28" s="684" t="str">
        <f>IF(基本情報入力シート!R62="","",基本情報入力シート!R62)</f>
        <v/>
      </c>
      <c r="N28" s="684" t="str">
        <f>IF(基本情報入力シート!W62="","",基本情報入力シート!W62)</f>
        <v/>
      </c>
      <c r="O28" s="698" t="str">
        <f>IF(基本情報入力シート!X62="","",基本情報入力シート!X62)</f>
        <v/>
      </c>
      <c r="P28" s="706" t="str">
        <f>IF(基本情報入力シート!Y62="","",基本情報入力シート!Y62)</f>
        <v/>
      </c>
      <c r="Q28" s="716"/>
      <c r="R28" s="722"/>
      <c r="S28" s="729"/>
      <c r="T28" s="734"/>
      <c r="U28" s="734"/>
      <c r="V28" s="742"/>
    </row>
    <row r="29" spans="1:22" ht="27.75" customHeight="1">
      <c r="A29" s="652">
        <f t="shared" si="0"/>
        <v>11</v>
      </c>
      <c r="B29" s="663" t="str">
        <f>IF(基本情報入力シート!C63="","",基本情報入力シート!C63)</f>
        <v/>
      </c>
      <c r="C29" s="672"/>
      <c r="D29" s="672"/>
      <c r="E29" s="672"/>
      <c r="F29" s="672"/>
      <c r="G29" s="672"/>
      <c r="H29" s="672"/>
      <c r="I29" s="672"/>
      <c r="J29" s="672"/>
      <c r="K29" s="679"/>
      <c r="L29" s="683" t="str">
        <f>IF(基本情報入力シート!M63="","",基本情報入力シート!M63)</f>
        <v/>
      </c>
      <c r="M29" s="684" t="str">
        <f>IF(基本情報入力シート!R63="","",基本情報入力シート!R63)</f>
        <v/>
      </c>
      <c r="N29" s="684" t="str">
        <f>IF(基本情報入力シート!W63="","",基本情報入力シート!W63)</f>
        <v/>
      </c>
      <c r="O29" s="698" t="str">
        <f>IF(基本情報入力シート!X63="","",基本情報入力シート!X63)</f>
        <v/>
      </c>
      <c r="P29" s="706" t="str">
        <f>IF(基本情報入力シート!Y63="","",基本情報入力シート!Y63)</f>
        <v/>
      </c>
      <c r="Q29" s="716"/>
      <c r="R29" s="722"/>
      <c r="S29" s="729"/>
      <c r="T29" s="734"/>
      <c r="U29" s="734"/>
      <c r="V29" s="742"/>
    </row>
    <row r="30" spans="1:22" ht="27.75" customHeight="1">
      <c r="A30" s="652">
        <f t="shared" si="0"/>
        <v>12</v>
      </c>
      <c r="B30" s="663" t="str">
        <f>IF(基本情報入力シート!C64="","",基本情報入力シート!C64)</f>
        <v/>
      </c>
      <c r="C30" s="672"/>
      <c r="D30" s="672"/>
      <c r="E30" s="672"/>
      <c r="F30" s="672"/>
      <c r="G30" s="672"/>
      <c r="H30" s="672"/>
      <c r="I30" s="672"/>
      <c r="J30" s="672"/>
      <c r="K30" s="679"/>
      <c r="L30" s="683" t="str">
        <f>IF(基本情報入力シート!M64="","",基本情報入力シート!M64)</f>
        <v/>
      </c>
      <c r="M30" s="684" t="str">
        <f>IF(基本情報入力シート!R64="","",基本情報入力シート!R64)</f>
        <v/>
      </c>
      <c r="N30" s="684" t="str">
        <f>IF(基本情報入力シート!W64="","",基本情報入力シート!W64)</f>
        <v/>
      </c>
      <c r="O30" s="698" t="str">
        <f>IF(基本情報入力シート!X64="","",基本情報入力シート!X64)</f>
        <v/>
      </c>
      <c r="P30" s="706" t="str">
        <f>IF(基本情報入力シート!Y64="","",基本情報入力シート!Y64)</f>
        <v/>
      </c>
      <c r="Q30" s="717"/>
      <c r="R30" s="723"/>
      <c r="S30" s="730"/>
      <c r="T30" s="735"/>
      <c r="U30" s="735"/>
      <c r="V30" s="743"/>
    </row>
    <row r="31" spans="1:22" ht="27.75" customHeight="1">
      <c r="A31" s="652">
        <f t="shared" si="0"/>
        <v>13</v>
      </c>
      <c r="B31" s="663" t="str">
        <f>IF(基本情報入力シート!C65="","",基本情報入力シート!C65)</f>
        <v/>
      </c>
      <c r="C31" s="672"/>
      <c r="D31" s="672"/>
      <c r="E31" s="672"/>
      <c r="F31" s="672"/>
      <c r="G31" s="672"/>
      <c r="H31" s="672"/>
      <c r="I31" s="672"/>
      <c r="J31" s="672"/>
      <c r="K31" s="679"/>
      <c r="L31" s="683" t="str">
        <f>IF(基本情報入力シート!M65="","",基本情報入力シート!M65)</f>
        <v/>
      </c>
      <c r="M31" s="684" t="str">
        <f>IF(基本情報入力シート!R65="","",基本情報入力シート!R65)</f>
        <v/>
      </c>
      <c r="N31" s="684" t="str">
        <f>IF(基本情報入力シート!W65="","",基本情報入力シート!W65)</f>
        <v/>
      </c>
      <c r="O31" s="698" t="str">
        <f>IF(基本情報入力シート!X65="","",基本情報入力シート!X65)</f>
        <v/>
      </c>
      <c r="P31" s="706" t="str">
        <f>IF(基本情報入力シート!Y65="","",基本情報入力シート!Y65)</f>
        <v/>
      </c>
      <c r="Q31" s="717"/>
      <c r="R31" s="723"/>
      <c r="S31" s="730"/>
      <c r="T31" s="735"/>
      <c r="U31" s="735"/>
      <c r="V31" s="743"/>
    </row>
    <row r="32" spans="1:22" ht="27.75" customHeight="1">
      <c r="A32" s="652">
        <f t="shared" si="0"/>
        <v>14</v>
      </c>
      <c r="B32" s="663" t="str">
        <f>IF(基本情報入力シート!C66="","",基本情報入力シート!C66)</f>
        <v/>
      </c>
      <c r="C32" s="672"/>
      <c r="D32" s="672"/>
      <c r="E32" s="672"/>
      <c r="F32" s="672"/>
      <c r="G32" s="672"/>
      <c r="H32" s="672"/>
      <c r="I32" s="672"/>
      <c r="J32" s="672"/>
      <c r="K32" s="679"/>
      <c r="L32" s="683" t="str">
        <f>IF(基本情報入力シート!M66="","",基本情報入力シート!M66)</f>
        <v/>
      </c>
      <c r="M32" s="684" t="str">
        <f>IF(基本情報入力シート!R66="","",基本情報入力シート!R66)</f>
        <v/>
      </c>
      <c r="N32" s="684" t="str">
        <f>IF(基本情報入力シート!W66="","",基本情報入力シート!W66)</f>
        <v/>
      </c>
      <c r="O32" s="698" t="str">
        <f>IF(基本情報入力シート!X66="","",基本情報入力シート!X66)</f>
        <v/>
      </c>
      <c r="P32" s="706" t="str">
        <f>IF(基本情報入力シート!Y66="","",基本情報入力シート!Y66)</f>
        <v/>
      </c>
      <c r="Q32" s="717"/>
      <c r="R32" s="723"/>
      <c r="S32" s="730"/>
      <c r="T32" s="735"/>
      <c r="U32" s="735"/>
      <c r="V32" s="743"/>
    </row>
    <row r="33" spans="1:22" ht="27.75" customHeight="1">
      <c r="A33" s="652">
        <f t="shared" si="0"/>
        <v>15</v>
      </c>
      <c r="B33" s="663" t="str">
        <f>IF(基本情報入力シート!C67="","",基本情報入力シート!C67)</f>
        <v/>
      </c>
      <c r="C33" s="672"/>
      <c r="D33" s="672"/>
      <c r="E33" s="672"/>
      <c r="F33" s="672"/>
      <c r="G33" s="672"/>
      <c r="H33" s="672"/>
      <c r="I33" s="672"/>
      <c r="J33" s="672"/>
      <c r="K33" s="679"/>
      <c r="L33" s="683" t="str">
        <f>IF(基本情報入力シート!M67="","",基本情報入力シート!M67)</f>
        <v/>
      </c>
      <c r="M33" s="684" t="str">
        <f>IF(基本情報入力シート!R67="","",基本情報入力シート!R67)</f>
        <v/>
      </c>
      <c r="N33" s="684" t="str">
        <f>IF(基本情報入力シート!W67="","",基本情報入力シート!W67)</f>
        <v/>
      </c>
      <c r="O33" s="698" t="str">
        <f>IF(基本情報入力シート!X67="","",基本情報入力シート!X67)</f>
        <v/>
      </c>
      <c r="P33" s="706" t="str">
        <f>IF(基本情報入力シート!Y67="","",基本情報入力シート!Y67)</f>
        <v/>
      </c>
      <c r="Q33" s="717"/>
      <c r="R33" s="723"/>
      <c r="S33" s="730"/>
      <c r="T33" s="735"/>
      <c r="U33" s="735"/>
      <c r="V33" s="743"/>
    </row>
    <row r="34" spans="1:22" ht="27.75" customHeight="1">
      <c r="A34" s="652">
        <f t="shared" si="0"/>
        <v>16</v>
      </c>
      <c r="B34" s="663" t="str">
        <f>IF(基本情報入力シート!C68="","",基本情報入力シート!C68)</f>
        <v/>
      </c>
      <c r="C34" s="672"/>
      <c r="D34" s="672"/>
      <c r="E34" s="672"/>
      <c r="F34" s="672"/>
      <c r="G34" s="672"/>
      <c r="H34" s="672"/>
      <c r="I34" s="672"/>
      <c r="J34" s="672"/>
      <c r="K34" s="679"/>
      <c r="L34" s="683" t="str">
        <f>IF(基本情報入力シート!M68="","",基本情報入力シート!M68)</f>
        <v/>
      </c>
      <c r="M34" s="684" t="str">
        <f>IF(基本情報入力シート!R68="","",基本情報入力シート!R68)</f>
        <v/>
      </c>
      <c r="N34" s="684" t="str">
        <f>IF(基本情報入力シート!W68="","",基本情報入力シート!W68)</f>
        <v/>
      </c>
      <c r="O34" s="698" t="str">
        <f>IF(基本情報入力シート!X68="","",基本情報入力シート!X68)</f>
        <v/>
      </c>
      <c r="P34" s="706" t="str">
        <f>IF(基本情報入力シート!Y68="","",基本情報入力シート!Y68)</f>
        <v/>
      </c>
      <c r="Q34" s="717"/>
      <c r="R34" s="723"/>
      <c r="S34" s="730"/>
      <c r="T34" s="735"/>
      <c r="U34" s="735"/>
      <c r="V34" s="743"/>
    </row>
    <row r="35" spans="1:22" ht="27.75" customHeight="1">
      <c r="A35" s="652">
        <f t="shared" si="0"/>
        <v>17</v>
      </c>
      <c r="B35" s="663" t="str">
        <f>IF(基本情報入力シート!C69="","",基本情報入力シート!C69)</f>
        <v/>
      </c>
      <c r="C35" s="672"/>
      <c r="D35" s="672"/>
      <c r="E35" s="672"/>
      <c r="F35" s="672"/>
      <c r="G35" s="672"/>
      <c r="H35" s="672"/>
      <c r="I35" s="672"/>
      <c r="J35" s="672"/>
      <c r="K35" s="679"/>
      <c r="L35" s="683" t="str">
        <f>IF(基本情報入力シート!M69="","",基本情報入力シート!M69)</f>
        <v/>
      </c>
      <c r="M35" s="684" t="str">
        <f>IF(基本情報入力シート!R69="","",基本情報入力シート!R69)</f>
        <v/>
      </c>
      <c r="N35" s="684" t="str">
        <f>IF(基本情報入力シート!W69="","",基本情報入力シート!W69)</f>
        <v/>
      </c>
      <c r="O35" s="698" t="str">
        <f>IF(基本情報入力シート!X69="","",基本情報入力シート!X69)</f>
        <v/>
      </c>
      <c r="P35" s="706" t="str">
        <f>IF(基本情報入力シート!Y69="","",基本情報入力シート!Y69)</f>
        <v/>
      </c>
      <c r="Q35" s="717"/>
      <c r="R35" s="723"/>
      <c r="S35" s="730"/>
      <c r="T35" s="735"/>
      <c r="U35" s="735"/>
      <c r="V35" s="743"/>
    </row>
    <row r="36" spans="1:22" ht="27.75" customHeight="1">
      <c r="A36" s="652">
        <f t="shared" si="0"/>
        <v>18</v>
      </c>
      <c r="B36" s="663" t="str">
        <f>IF(基本情報入力シート!C70="","",基本情報入力シート!C70)</f>
        <v/>
      </c>
      <c r="C36" s="672"/>
      <c r="D36" s="672"/>
      <c r="E36" s="672"/>
      <c r="F36" s="672"/>
      <c r="G36" s="672"/>
      <c r="H36" s="672"/>
      <c r="I36" s="672"/>
      <c r="J36" s="672"/>
      <c r="K36" s="679"/>
      <c r="L36" s="683" t="str">
        <f>IF(基本情報入力シート!M70="","",基本情報入力シート!M70)</f>
        <v/>
      </c>
      <c r="M36" s="684" t="str">
        <f>IF(基本情報入力シート!R70="","",基本情報入力シート!R70)</f>
        <v/>
      </c>
      <c r="N36" s="684" t="str">
        <f>IF(基本情報入力シート!W70="","",基本情報入力シート!W70)</f>
        <v/>
      </c>
      <c r="O36" s="698" t="str">
        <f>IF(基本情報入力シート!X70="","",基本情報入力シート!X70)</f>
        <v/>
      </c>
      <c r="P36" s="706" t="str">
        <f>IF(基本情報入力シート!Y70="","",基本情報入力シート!Y70)</f>
        <v/>
      </c>
      <c r="Q36" s="717"/>
      <c r="R36" s="723"/>
      <c r="S36" s="730"/>
      <c r="T36" s="735"/>
      <c r="U36" s="735"/>
      <c r="V36" s="743"/>
    </row>
    <row r="37" spans="1:22" ht="27.75" customHeight="1">
      <c r="A37" s="652">
        <f t="shared" si="0"/>
        <v>19</v>
      </c>
      <c r="B37" s="663" t="str">
        <f>IF(基本情報入力シート!C71="","",基本情報入力シート!C71)</f>
        <v/>
      </c>
      <c r="C37" s="672"/>
      <c r="D37" s="672"/>
      <c r="E37" s="672"/>
      <c r="F37" s="672"/>
      <c r="G37" s="672"/>
      <c r="H37" s="672"/>
      <c r="I37" s="672"/>
      <c r="J37" s="672"/>
      <c r="K37" s="679"/>
      <c r="L37" s="683" t="str">
        <f>IF(基本情報入力シート!M71="","",基本情報入力シート!M71)</f>
        <v/>
      </c>
      <c r="M37" s="684" t="str">
        <f>IF(基本情報入力シート!R71="","",基本情報入力シート!R71)</f>
        <v/>
      </c>
      <c r="N37" s="684" t="str">
        <f>IF(基本情報入力シート!W71="","",基本情報入力シート!W71)</f>
        <v/>
      </c>
      <c r="O37" s="698" t="str">
        <f>IF(基本情報入力シート!X71="","",基本情報入力シート!X71)</f>
        <v/>
      </c>
      <c r="P37" s="706" t="str">
        <f>IF(基本情報入力シート!Y71="","",基本情報入力シート!Y71)</f>
        <v/>
      </c>
      <c r="Q37" s="717"/>
      <c r="R37" s="723"/>
      <c r="S37" s="730"/>
      <c r="T37" s="735"/>
      <c r="U37" s="735"/>
      <c r="V37" s="743"/>
    </row>
    <row r="38" spans="1:22" ht="27.75" customHeight="1">
      <c r="A38" s="652">
        <f t="shared" si="0"/>
        <v>20</v>
      </c>
      <c r="B38" s="663" t="str">
        <f>IF(基本情報入力シート!C72="","",基本情報入力シート!C72)</f>
        <v/>
      </c>
      <c r="C38" s="672"/>
      <c r="D38" s="672"/>
      <c r="E38" s="672"/>
      <c r="F38" s="672"/>
      <c r="G38" s="672"/>
      <c r="H38" s="672"/>
      <c r="I38" s="672"/>
      <c r="J38" s="672"/>
      <c r="K38" s="679"/>
      <c r="L38" s="684" t="str">
        <f>IF(基本情報入力シート!M72="","",基本情報入力シート!M72)</f>
        <v/>
      </c>
      <c r="M38" s="684" t="str">
        <f>IF(基本情報入力シート!R72="","",基本情報入力シート!R72)</f>
        <v/>
      </c>
      <c r="N38" s="684" t="str">
        <f>IF(基本情報入力シート!W72="","",基本情報入力シート!W72)</f>
        <v/>
      </c>
      <c r="O38" s="699" t="str">
        <f>IF(基本情報入力シート!X72="","",基本情報入力シート!X72)</f>
        <v/>
      </c>
      <c r="P38" s="707" t="str">
        <f>IF(基本情報入力シート!Y72="","",基本情報入力シート!Y72)</f>
        <v/>
      </c>
      <c r="Q38" s="717"/>
      <c r="R38" s="723"/>
      <c r="S38" s="730"/>
      <c r="T38" s="735"/>
      <c r="U38" s="735"/>
      <c r="V38" s="743"/>
    </row>
    <row r="39" spans="1:22" ht="27.75" customHeight="1">
      <c r="A39" s="652">
        <f t="shared" si="0"/>
        <v>21</v>
      </c>
      <c r="B39" s="663" t="str">
        <f>IF(基本情報入力シート!C73="","",基本情報入力シート!C73)</f>
        <v/>
      </c>
      <c r="C39" s="672"/>
      <c r="D39" s="672"/>
      <c r="E39" s="672"/>
      <c r="F39" s="672"/>
      <c r="G39" s="672"/>
      <c r="H39" s="672"/>
      <c r="I39" s="672"/>
      <c r="J39" s="672"/>
      <c r="K39" s="679"/>
      <c r="L39" s="683" t="str">
        <f>IF(基本情報入力シート!M73="","",基本情報入力シート!M73)</f>
        <v/>
      </c>
      <c r="M39" s="684" t="str">
        <f>IF(基本情報入力シート!R73="","",基本情報入力シート!R73)</f>
        <v/>
      </c>
      <c r="N39" s="684" t="str">
        <f>IF(基本情報入力シート!W73="","",基本情報入力シート!W73)</f>
        <v/>
      </c>
      <c r="O39" s="698" t="str">
        <f>IF(基本情報入力シート!X73="","",基本情報入力シート!X73)</f>
        <v/>
      </c>
      <c r="P39" s="706" t="str">
        <f>IF(基本情報入力シート!Y73="","",基本情報入力シート!Y73)</f>
        <v/>
      </c>
      <c r="Q39" s="717"/>
      <c r="R39" s="723"/>
      <c r="S39" s="730"/>
      <c r="T39" s="735"/>
      <c r="U39" s="735"/>
      <c r="V39" s="743"/>
    </row>
    <row r="40" spans="1:22" ht="27.75" customHeight="1">
      <c r="A40" s="652">
        <f t="shared" si="0"/>
        <v>22</v>
      </c>
      <c r="B40" s="663" t="str">
        <f>IF(基本情報入力シート!C74="","",基本情報入力シート!C74)</f>
        <v/>
      </c>
      <c r="C40" s="672"/>
      <c r="D40" s="672"/>
      <c r="E40" s="672"/>
      <c r="F40" s="672"/>
      <c r="G40" s="672"/>
      <c r="H40" s="672"/>
      <c r="I40" s="672"/>
      <c r="J40" s="672"/>
      <c r="K40" s="679"/>
      <c r="L40" s="683" t="str">
        <f>IF(基本情報入力シート!M74="","",基本情報入力シート!M74)</f>
        <v/>
      </c>
      <c r="M40" s="684" t="str">
        <f>IF(基本情報入力シート!R74="","",基本情報入力シート!R74)</f>
        <v/>
      </c>
      <c r="N40" s="684" t="str">
        <f>IF(基本情報入力シート!W74="","",基本情報入力シート!W74)</f>
        <v/>
      </c>
      <c r="O40" s="698" t="str">
        <f>IF(基本情報入力シート!X74="","",基本情報入力シート!X74)</f>
        <v/>
      </c>
      <c r="P40" s="706" t="str">
        <f>IF(基本情報入力シート!Y74="","",基本情報入力シート!Y74)</f>
        <v/>
      </c>
      <c r="Q40" s="717"/>
      <c r="R40" s="723"/>
      <c r="S40" s="730"/>
      <c r="T40" s="735"/>
      <c r="U40" s="735"/>
      <c r="V40" s="743"/>
    </row>
    <row r="41" spans="1:22" ht="27.75" customHeight="1">
      <c r="A41" s="652">
        <f t="shared" si="0"/>
        <v>23</v>
      </c>
      <c r="B41" s="663" t="str">
        <f>IF(基本情報入力シート!C75="","",基本情報入力シート!C75)</f>
        <v/>
      </c>
      <c r="C41" s="672"/>
      <c r="D41" s="672"/>
      <c r="E41" s="672"/>
      <c r="F41" s="672"/>
      <c r="G41" s="672"/>
      <c r="H41" s="672"/>
      <c r="I41" s="672"/>
      <c r="J41" s="672"/>
      <c r="K41" s="679"/>
      <c r="L41" s="683" t="str">
        <f>IF(基本情報入力シート!M75="","",基本情報入力シート!M75)</f>
        <v/>
      </c>
      <c r="M41" s="684" t="str">
        <f>IF(基本情報入力シート!R75="","",基本情報入力シート!R75)</f>
        <v/>
      </c>
      <c r="N41" s="684" t="str">
        <f>IF(基本情報入力シート!W75="","",基本情報入力シート!W75)</f>
        <v/>
      </c>
      <c r="O41" s="698" t="str">
        <f>IF(基本情報入力シート!X75="","",基本情報入力シート!X75)</f>
        <v/>
      </c>
      <c r="P41" s="706" t="str">
        <f>IF(基本情報入力シート!Y75="","",基本情報入力シート!Y75)</f>
        <v/>
      </c>
      <c r="Q41" s="717"/>
      <c r="R41" s="723"/>
      <c r="S41" s="730"/>
      <c r="T41" s="735"/>
      <c r="U41" s="735"/>
      <c r="V41" s="743"/>
    </row>
    <row r="42" spans="1:22" ht="27.75" customHeight="1">
      <c r="A42" s="652">
        <f t="shared" si="0"/>
        <v>24</v>
      </c>
      <c r="B42" s="663" t="str">
        <f>IF(基本情報入力シート!C76="","",基本情報入力シート!C76)</f>
        <v/>
      </c>
      <c r="C42" s="672"/>
      <c r="D42" s="672"/>
      <c r="E42" s="672"/>
      <c r="F42" s="672"/>
      <c r="G42" s="672"/>
      <c r="H42" s="672"/>
      <c r="I42" s="672"/>
      <c r="J42" s="672"/>
      <c r="K42" s="679"/>
      <c r="L42" s="683" t="str">
        <f>IF(基本情報入力シート!M76="","",基本情報入力シート!M76)</f>
        <v/>
      </c>
      <c r="M42" s="684" t="str">
        <f>IF(基本情報入力シート!R76="","",基本情報入力シート!R76)</f>
        <v/>
      </c>
      <c r="N42" s="684" t="str">
        <f>IF(基本情報入力シート!W76="","",基本情報入力シート!W76)</f>
        <v/>
      </c>
      <c r="O42" s="698" t="str">
        <f>IF(基本情報入力シート!X76="","",基本情報入力シート!X76)</f>
        <v/>
      </c>
      <c r="P42" s="706" t="str">
        <f>IF(基本情報入力シート!Y76="","",基本情報入力シート!Y76)</f>
        <v/>
      </c>
      <c r="Q42" s="717"/>
      <c r="R42" s="723"/>
      <c r="S42" s="730"/>
      <c r="T42" s="735"/>
      <c r="U42" s="735"/>
      <c r="V42" s="743"/>
    </row>
    <row r="43" spans="1:22" ht="27.75" customHeight="1">
      <c r="A43" s="652">
        <f t="shared" si="0"/>
        <v>25</v>
      </c>
      <c r="B43" s="663" t="str">
        <f>IF(基本情報入力シート!C77="","",基本情報入力シート!C77)</f>
        <v/>
      </c>
      <c r="C43" s="672"/>
      <c r="D43" s="672"/>
      <c r="E43" s="672"/>
      <c r="F43" s="672"/>
      <c r="G43" s="672"/>
      <c r="H43" s="672"/>
      <c r="I43" s="672"/>
      <c r="J43" s="672"/>
      <c r="K43" s="679"/>
      <c r="L43" s="683" t="str">
        <f>IF(基本情報入力シート!M77="","",基本情報入力シート!M77)</f>
        <v/>
      </c>
      <c r="M43" s="684" t="str">
        <f>IF(基本情報入力シート!R77="","",基本情報入力シート!R77)</f>
        <v/>
      </c>
      <c r="N43" s="684" t="str">
        <f>IF(基本情報入力シート!W77="","",基本情報入力シート!W77)</f>
        <v/>
      </c>
      <c r="O43" s="698" t="str">
        <f>IF(基本情報入力シート!X77="","",基本情報入力シート!X77)</f>
        <v/>
      </c>
      <c r="P43" s="706" t="str">
        <f>IF(基本情報入力シート!Y77="","",基本情報入力シート!Y77)</f>
        <v/>
      </c>
      <c r="Q43" s="717"/>
      <c r="R43" s="723"/>
      <c r="S43" s="730"/>
      <c r="T43" s="735"/>
      <c r="U43" s="735"/>
      <c r="V43" s="743"/>
    </row>
    <row r="44" spans="1:22" ht="27.75" customHeight="1">
      <c r="A44" s="652">
        <f t="shared" si="0"/>
        <v>26</v>
      </c>
      <c r="B44" s="663" t="str">
        <f>IF(基本情報入力シート!C78="","",基本情報入力シート!C78)</f>
        <v/>
      </c>
      <c r="C44" s="672"/>
      <c r="D44" s="672"/>
      <c r="E44" s="672"/>
      <c r="F44" s="672"/>
      <c r="G44" s="672"/>
      <c r="H44" s="672"/>
      <c r="I44" s="672"/>
      <c r="J44" s="672"/>
      <c r="K44" s="679"/>
      <c r="L44" s="683" t="str">
        <f>IF(基本情報入力シート!M78="","",基本情報入力シート!M78)</f>
        <v/>
      </c>
      <c r="M44" s="684" t="str">
        <f>IF(基本情報入力シート!R78="","",基本情報入力シート!R78)</f>
        <v/>
      </c>
      <c r="N44" s="684" t="str">
        <f>IF(基本情報入力シート!W78="","",基本情報入力シート!W78)</f>
        <v/>
      </c>
      <c r="O44" s="698" t="str">
        <f>IF(基本情報入力シート!X78="","",基本情報入力シート!X78)</f>
        <v/>
      </c>
      <c r="P44" s="706" t="str">
        <f>IF(基本情報入力シート!Y78="","",基本情報入力シート!Y78)</f>
        <v/>
      </c>
      <c r="Q44" s="717"/>
      <c r="R44" s="723"/>
      <c r="S44" s="730"/>
      <c r="T44" s="735"/>
      <c r="U44" s="735"/>
      <c r="V44" s="743"/>
    </row>
    <row r="45" spans="1:22" ht="27.75" customHeight="1">
      <c r="A45" s="652">
        <f t="shared" si="0"/>
        <v>27</v>
      </c>
      <c r="B45" s="663" t="str">
        <f>IF(基本情報入力シート!C79="","",基本情報入力シート!C79)</f>
        <v/>
      </c>
      <c r="C45" s="672"/>
      <c r="D45" s="672"/>
      <c r="E45" s="672"/>
      <c r="F45" s="672"/>
      <c r="G45" s="672"/>
      <c r="H45" s="672"/>
      <c r="I45" s="672"/>
      <c r="J45" s="672"/>
      <c r="K45" s="679"/>
      <c r="L45" s="683" t="str">
        <f>IF(基本情報入力シート!M79="","",基本情報入力シート!M79)</f>
        <v/>
      </c>
      <c r="M45" s="684" t="str">
        <f>IF(基本情報入力シート!R79="","",基本情報入力シート!R79)</f>
        <v/>
      </c>
      <c r="N45" s="684" t="str">
        <f>IF(基本情報入力シート!W79="","",基本情報入力シート!W79)</f>
        <v/>
      </c>
      <c r="O45" s="698" t="str">
        <f>IF(基本情報入力シート!X79="","",基本情報入力シート!X79)</f>
        <v/>
      </c>
      <c r="P45" s="706" t="str">
        <f>IF(基本情報入力シート!Y79="","",基本情報入力シート!Y79)</f>
        <v/>
      </c>
      <c r="Q45" s="717"/>
      <c r="R45" s="723"/>
      <c r="S45" s="730"/>
      <c r="T45" s="735"/>
      <c r="U45" s="735"/>
      <c r="V45" s="743"/>
    </row>
    <row r="46" spans="1:22" ht="27.75" customHeight="1">
      <c r="A46" s="652">
        <f t="shared" si="0"/>
        <v>28</v>
      </c>
      <c r="B46" s="663" t="str">
        <f>IF(基本情報入力シート!C80="","",基本情報入力シート!C80)</f>
        <v/>
      </c>
      <c r="C46" s="672"/>
      <c r="D46" s="672"/>
      <c r="E46" s="672"/>
      <c r="F46" s="672"/>
      <c r="G46" s="672"/>
      <c r="H46" s="672"/>
      <c r="I46" s="672"/>
      <c r="J46" s="672"/>
      <c r="K46" s="679"/>
      <c r="L46" s="683" t="str">
        <f>IF(基本情報入力シート!M80="","",基本情報入力シート!M80)</f>
        <v/>
      </c>
      <c r="M46" s="684" t="str">
        <f>IF(基本情報入力シート!R80="","",基本情報入力シート!R80)</f>
        <v/>
      </c>
      <c r="N46" s="684" t="str">
        <f>IF(基本情報入力シート!W80="","",基本情報入力シート!W80)</f>
        <v/>
      </c>
      <c r="O46" s="698" t="str">
        <f>IF(基本情報入力シート!X80="","",基本情報入力シート!X80)</f>
        <v/>
      </c>
      <c r="P46" s="706" t="str">
        <f>IF(基本情報入力シート!Y80="","",基本情報入力シート!Y80)</f>
        <v/>
      </c>
      <c r="Q46" s="717"/>
      <c r="R46" s="723"/>
      <c r="S46" s="730"/>
      <c r="T46" s="735"/>
      <c r="U46" s="735"/>
      <c r="V46" s="743"/>
    </row>
    <row r="47" spans="1:22" ht="27.75" customHeight="1">
      <c r="A47" s="652">
        <f t="shared" si="0"/>
        <v>29</v>
      </c>
      <c r="B47" s="663" t="str">
        <f>IF(基本情報入力シート!C81="","",基本情報入力シート!C81)</f>
        <v/>
      </c>
      <c r="C47" s="672"/>
      <c r="D47" s="672"/>
      <c r="E47" s="672"/>
      <c r="F47" s="672"/>
      <c r="G47" s="672"/>
      <c r="H47" s="672"/>
      <c r="I47" s="672"/>
      <c r="J47" s="672"/>
      <c r="K47" s="679"/>
      <c r="L47" s="683" t="str">
        <f>IF(基本情報入力シート!M81="","",基本情報入力シート!M81)</f>
        <v/>
      </c>
      <c r="M47" s="684" t="str">
        <f>IF(基本情報入力シート!R81="","",基本情報入力シート!R81)</f>
        <v/>
      </c>
      <c r="N47" s="684" t="str">
        <f>IF(基本情報入力シート!W81="","",基本情報入力シート!W81)</f>
        <v/>
      </c>
      <c r="O47" s="698" t="str">
        <f>IF(基本情報入力シート!X81="","",基本情報入力シート!X81)</f>
        <v/>
      </c>
      <c r="P47" s="706" t="str">
        <f>IF(基本情報入力シート!Y81="","",基本情報入力シート!Y81)</f>
        <v/>
      </c>
      <c r="Q47" s="717"/>
      <c r="R47" s="723"/>
      <c r="S47" s="729"/>
      <c r="T47" s="734"/>
      <c r="U47" s="734"/>
      <c r="V47" s="742"/>
    </row>
    <row r="48" spans="1:22" ht="27.75" customHeight="1">
      <c r="A48" s="652">
        <f t="shared" si="0"/>
        <v>30</v>
      </c>
      <c r="B48" s="663" t="str">
        <f>IF(基本情報入力シート!C82="","",基本情報入力シート!C82)</f>
        <v/>
      </c>
      <c r="C48" s="672"/>
      <c r="D48" s="672"/>
      <c r="E48" s="672"/>
      <c r="F48" s="672"/>
      <c r="G48" s="672"/>
      <c r="H48" s="672"/>
      <c r="I48" s="672"/>
      <c r="J48" s="672"/>
      <c r="K48" s="679"/>
      <c r="L48" s="683" t="str">
        <f>IF(基本情報入力シート!M82="","",基本情報入力シート!M82)</f>
        <v/>
      </c>
      <c r="M48" s="684" t="str">
        <f>IF(基本情報入力シート!R82="","",基本情報入力シート!R82)</f>
        <v/>
      </c>
      <c r="N48" s="684" t="str">
        <f>IF(基本情報入力シート!W82="","",基本情報入力シート!W82)</f>
        <v/>
      </c>
      <c r="O48" s="698" t="str">
        <f>IF(基本情報入力シート!X82="","",基本情報入力シート!X82)</f>
        <v/>
      </c>
      <c r="P48" s="706" t="str">
        <f>IF(基本情報入力シート!Y82="","",基本情報入力シート!Y82)</f>
        <v/>
      </c>
      <c r="Q48" s="717"/>
      <c r="R48" s="723"/>
      <c r="S48" s="729"/>
      <c r="T48" s="734"/>
      <c r="U48" s="734"/>
      <c r="V48" s="742"/>
    </row>
    <row r="49" spans="1:22" ht="27.75" customHeight="1">
      <c r="A49" s="652">
        <f t="shared" si="0"/>
        <v>31</v>
      </c>
      <c r="B49" s="663" t="str">
        <f>IF(基本情報入力シート!C83="","",基本情報入力シート!C83)</f>
        <v/>
      </c>
      <c r="C49" s="672"/>
      <c r="D49" s="672"/>
      <c r="E49" s="672"/>
      <c r="F49" s="672"/>
      <c r="G49" s="672"/>
      <c r="H49" s="672"/>
      <c r="I49" s="672"/>
      <c r="J49" s="672"/>
      <c r="K49" s="679"/>
      <c r="L49" s="683" t="str">
        <f>IF(基本情報入力シート!M83="","",基本情報入力シート!M83)</f>
        <v/>
      </c>
      <c r="M49" s="684" t="str">
        <f>IF(基本情報入力シート!R83="","",基本情報入力シート!R83)</f>
        <v/>
      </c>
      <c r="N49" s="684" t="str">
        <f>IF(基本情報入力シート!W83="","",基本情報入力シート!W83)</f>
        <v/>
      </c>
      <c r="O49" s="698" t="str">
        <f>IF(基本情報入力シート!X83="","",基本情報入力シート!X83)</f>
        <v/>
      </c>
      <c r="P49" s="706" t="str">
        <f>IF(基本情報入力シート!Y83="","",基本情報入力シート!Y83)</f>
        <v/>
      </c>
      <c r="Q49" s="717"/>
      <c r="R49" s="723"/>
      <c r="S49" s="729"/>
      <c r="T49" s="734"/>
      <c r="U49" s="734"/>
      <c r="V49" s="742"/>
    </row>
    <row r="50" spans="1:22" ht="27.75" customHeight="1">
      <c r="A50" s="652">
        <f t="shared" si="0"/>
        <v>32</v>
      </c>
      <c r="B50" s="663" t="str">
        <f>IF(基本情報入力シート!C84="","",基本情報入力シート!C84)</f>
        <v/>
      </c>
      <c r="C50" s="672"/>
      <c r="D50" s="672"/>
      <c r="E50" s="672"/>
      <c r="F50" s="672"/>
      <c r="G50" s="672"/>
      <c r="H50" s="672"/>
      <c r="I50" s="672"/>
      <c r="J50" s="672"/>
      <c r="K50" s="679"/>
      <c r="L50" s="683" t="str">
        <f>IF(基本情報入力シート!M84="","",基本情報入力シート!M84)</f>
        <v/>
      </c>
      <c r="M50" s="684" t="str">
        <f>IF(基本情報入力シート!R84="","",基本情報入力シート!R84)</f>
        <v/>
      </c>
      <c r="N50" s="684" t="str">
        <f>IF(基本情報入力シート!W84="","",基本情報入力シート!W84)</f>
        <v/>
      </c>
      <c r="O50" s="698" t="str">
        <f>IF(基本情報入力シート!X84="","",基本情報入力シート!X84)</f>
        <v/>
      </c>
      <c r="P50" s="706" t="str">
        <f>IF(基本情報入力シート!Y84="","",基本情報入力シート!Y84)</f>
        <v/>
      </c>
      <c r="Q50" s="716"/>
      <c r="R50" s="722"/>
      <c r="S50" s="729"/>
      <c r="T50" s="734"/>
      <c r="U50" s="734"/>
      <c r="V50" s="742"/>
    </row>
    <row r="51" spans="1:22" ht="27.75" customHeight="1">
      <c r="A51" s="652">
        <f t="shared" si="0"/>
        <v>33</v>
      </c>
      <c r="B51" s="663" t="str">
        <f>IF(基本情報入力シート!C85="","",基本情報入力シート!C85)</f>
        <v/>
      </c>
      <c r="C51" s="672"/>
      <c r="D51" s="672"/>
      <c r="E51" s="672"/>
      <c r="F51" s="672"/>
      <c r="G51" s="672"/>
      <c r="H51" s="672"/>
      <c r="I51" s="672"/>
      <c r="J51" s="672"/>
      <c r="K51" s="679"/>
      <c r="L51" s="683" t="str">
        <f>IF(基本情報入力シート!M85="","",基本情報入力シート!M85)</f>
        <v/>
      </c>
      <c r="M51" s="684" t="str">
        <f>IF(基本情報入力シート!R85="","",基本情報入力シート!R85)</f>
        <v/>
      </c>
      <c r="N51" s="684" t="str">
        <f>IF(基本情報入力シート!W85="","",基本情報入力シート!W85)</f>
        <v/>
      </c>
      <c r="O51" s="698" t="str">
        <f>IF(基本情報入力シート!X85="","",基本情報入力シート!X85)</f>
        <v/>
      </c>
      <c r="P51" s="706" t="str">
        <f>IF(基本情報入力シート!Y85="","",基本情報入力シート!Y85)</f>
        <v/>
      </c>
      <c r="Q51" s="716"/>
      <c r="R51" s="722"/>
      <c r="S51" s="729"/>
      <c r="T51" s="734"/>
      <c r="U51" s="734"/>
      <c r="V51" s="742"/>
    </row>
    <row r="52" spans="1:22" ht="27.75" customHeight="1">
      <c r="A52" s="652">
        <f t="shared" si="0"/>
        <v>34</v>
      </c>
      <c r="B52" s="663" t="str">
        <f>IF(基本情報入力シート!C86="","",基本情報入力シート!C86)</f>
        <v/>
      </c>
      <c r="C52" s="672"/>
      <c r="D52" s="672"/>
      <c r="E52" s="672"/>
      <c r="F52" s="672"/>
      <c r="G52" s="672"/>
      <c r="H52" s="672"/>
      <c r="I52" s="672"/>
      <c r="J52" s="672"/>
      <c r="K52" s="679"/>
      <c r="L52" s="683" t="str">
        <f>IF(基本情報入力シート!M86="","",基本情報入力シート!M86)</f>
        <v/>
      </c>
      <c r="M52" s="684" t="str">
        <f>IF(基本情報入力シート!R86="","",基本情報入力シート!R86)</f>
        <v/>
      </c>
      <c r="N52" s="684" t="str">
        <f>IF(基本情報入力シート!W86="","",基本情報入力シート!W86)</f>
        <v/>
      </c>
      <c r="O52" s="698" t="str">
        <f>IF(基本情報入力シート!X86="","",基本情報入力シート!X86)</f>
        <v/>
      </c>
      <c r="P52" s="706" t="str">
        <f>IF(基本情報入力シート!Y86="","",基本情報入力シート!Y86)</f>
        <v/>
      </c>
      <c r="Q52" s="716"/>
      <c r="R52" s="722"/>
      <c r="S52" s="729"/>
      <c r="T52" s="734"/>
      <c r="U52" s="734"/>
      <c r="V52" s="742"/>
    </row>
    <row r="53" spans="1:22" ht="27.75" customHeight="1">
      <c r="A53" s="652">
        <f t="shared" si="0"/>
        <v>35</v>
      </c>
      <c r="B53" s="663" t="str">
        <f>IF(基本情報入力シート!C87="","",基本情報入力シート!C87)</f>
        <v/>
      </c>
      <c r="C53" s="672"/>
      <c r="D53" s="672"/>
      <c r="E53" s="672"/>
      <c r="F53" s="672"/>
      <c r="G53" s="672"/>
      <c r="H53" s="672"/>
      <c r="I53" s="672"/>
      <c r="J53" s="672"/>
      <c r="K53" s="679"/>
      <c r="L53" s="683" t="str">
        <f>IF(基本情報入力シート!M87="","",基本情報入力シート!M87)</f>
        <v/>
      </c>
      <c r="M53" s="684" t="str">
        <f>IF(基本情報入力シート!R87="","",基本情報入力シート!R87)</f>
        <v/>
      </c>
      <c r="N53" s="684" t="str">
        <f>IF(基本情報入力シート!W87="","",基本情報入力シート!W87)</f>
        <v/>
      </c>
      <c r="O53" s="698" t="str">
        <f>IF(基本情報入力シート!X87="","",基本情報入力シート!X87)</f>
        <v/>
      </c>
      <c r="P53" s="706" t="str">
        <f>IF(基本情報入力シート!Y87="","",基本情報入力シート!Y87)</f>
        <v/>
      </c>
      <c r="Q53" s="716"/>
      <c r="R53" s="722"/>
      <c r="S53" s="729"/>
      <c r="T53" s="734"/>
      <c r="U53" s="734"/>
      <c r="V53" s="742"/>
    </row>
    <row r="54" spans="1:22" ht="27.75" customHeight="1">
      <c r="A54" s="652">
        <f t="shared" si="0"/>
        <v>36</v>
      </c>
      <c r="B54" s="663" t="str">
        <f>IF(基本情報入力シート!C88="","",基本情報入力シート!C88)</f>
        <v/>
      </c>
      <c r="C54" s="672"/>
      <c r="D54" s="672"/>
      <c r="E54" s="672"/>
      <c r="F54" s="672"/>
      <c r="G54" s="672"/>
      <c r="H54" s="672"/>
      <c r="I54" s="672"/>
      <c r="J54" s="672"/>
      <c r="K54" s="679"/>
      <c r="L54" s="683" t="str">
        <f>IF(基本情報入力シート!M88="","",基本情報入力シート!M88)</f>
        <v/>
      </c>
      <c r="M54" s="684" t="str">
        <f>IF(基本情報入力シート!R88="","",基本情報入力シート!R88)</f>
        <v/>
      </c>
      <c r="N54" s="684" t="str">
        <f>IF(基本情報入力シート!W88="","",基本情報入力シート!W88)</f>
        <v/>
      </c>
      <c r="O54" s="698" t="str">
        <f>IF(基本情報入力シート!X88="","",基本情報入力シート!X88)</f>
        <v/>
      </c>
      <c r="P54" s="706" t="str">
        <f>IF(基本情報入力シート!Y88="","",基本情報入力シート!Y88)</f>
        <v/>
      </c>
      <c r="Q54" s="716"/>
      <c r="R54" s="722"/>
      <c r="S54" s="729"/>
      <c r="T54" s="734"/>
      <c r="U54" s="734"/>
      <c r="V54" s="742"/>
    </row>
    <row r="55" spans="1:22" ht="27.75" customHeight="1">
      <c r="A55" s="652">
        <f t="shared" si="0"/>
        <v>37</v>
      </c>
      <c r="B55" s="663" t="str">
        <f>IF(基本情報入力シート!C89="","",基本情報入力シート!C89)</f>
        <v/>
      </c>
      <c r="C55" s="672"/>
      <c r="D55" s="672"/>
      <c r="E55" s="672"/>
      <c r="F55" s="672"/>
      <c r="G55" s="672"/>
      <c r="H55" s="672"/>
      <c r="I55" s="672"/>
      <c r="J55" s="672"/>
      <c r="K55" s="679"/>
      <c r="L55" s="683" t="str">
        <f>IF(基本情報入力シート!M89="","",基本情報入力シート!M89)</f>
        <v/>
      </c>
      <c r="M55" s="684" t="str">
        <f>IF(基本情報入力シート!R89="","",基本情報入力シート!R89)</f>
        <v/>
      </c>
      <c r="N55" s="684" t="str">
        <f>IF(基本情報入力シート!W89="","",基本情報入力シート!W89)</f>
        <v/>
      </c>
      <c r="O55" s="698" t="str">
        <f>IF(基本情報入力シート!X89="","",基本情報入力シート!X89)</f>
        <v/>
      </c>
      <c r="P55" s="706" t="str">
        <f>IF(基本情報入力シート!Y89="","",基本情報入力シート!Y89)</f>
        <v/>
      </c>
      <c r="Q55" s="716"/>
      <c r="R55" s="722"/>
      <c r="S55" s="729"/>
      <c r="T55" s="734"/>
      <c r="U55" s="734"/>
      <c r="V55" s="742"/>
    </row>
    <row r="56" spans="1:22" ht="27.75" customHeight="1">
      <c r="A56" s="652">
        <f t="shared" si="0"/>
        <v>38</v>
      </c>
      <c r="B56" s="663" t="str">
        <f>IF(基本情報入力シート!C90="","",基本情報入力シート!C90)</f>
        <v/>
      </c>
      <c r="C56" s="672"/>
      <c r="D56" s="672"/>
      <c r="E56" s="672"/>
      <c r="F56" s="672"/>
      <c r="G56" s="672"/>
      <c r="H56" s="672"/>
      <c r="I56" s="672"/>
      <c r="J56" s="672"/>
      <c r="K56" s="679"/>
      <c r="L56" s="683" t="str">
        <f>IF(基本情報入力シート!M90="","",基本情報入力シート!M90)</f>
        <v/>
      </c>
      <c r="M56" s="684" t="str">
        <f>IF(基本情報入力シート!R90="","",基本情報入力シート!R90)</f>
        <v/>
      </c>
      <c r="N56" s="684" t="str">
        <f>IF(基本情報入力シート!W90="","",基本情報入力シート!W90)</f>
        <v/>
      </c>
      <c r="O56" s="698" t="str">
        <f>IF(基本情報入力シート!X90="","",基本情報入力シート!X90)</f>
        <v/>
      </c>
      <c r="P56" s="706" t="str">
        <f>IF(基本情報入力シート!Y90="","",基本情報入力シート!Y90)</f>
        <v/>
      </c>
      <c r="Q56" s="716"/>
      <c r="R56" s="722"/>
      <c r="S56" s="729"/>
      <c r="T56" s="734"/>
      <c r="U56" s="734"/>
      <c r="V56" s="742"/>
    </row>
    <row r="57" spans="1:22" ht="27.75" customHeight="1">
      <c r="A57" s="652">
        <f t="shared" si="0"/>
        <v>39</v>
      </c>
      <c r="B57" s="663" t="str">
        <f>IF(基本情報入力シート!C91="","",基本情報入力シート!C91)</f>
        <v/>
      </c>
      <c r="C57" s="672"/>
      <c r="D57" s="672"/>
      <c r="E57" s="672"/>
      <c r="F57" s="672"/>
      <c r="G57" s="672"/>
      <c r="H57" s="672"/>
      <c r="I57" s="672"/>
      <c r="J57" s="672"/>
      <c r="K57" s="679"/>
      <c r="L57" s="683" t="str">
        <f>IF(基本情報入力シート!M91="","",基本情報入力シート!M91)</f>
        <v/>
      </c>
      <c r="M57" s="684" t="str">
        <f>IF(基本情報入力シート!R91="","",基本情報入力シート!R91)</f>
        <v/>
      </c>
      <c r="N57" s="684" t="str">
        <f>IF(基本情報入力シート!W91="","",基本情報入力シート!W91)</f>
        <v/>
      </c>
      <c r="O57" s="698" t="str">
        <f>IF(基本情報入力シート!X91="","",基本情報入力シート!X91)</f>
        <v/>
      </c>
      <c r="P57" s="706" t="str">
        <f>IF(基本情報入力シート!Y91="","",基本情報入力シート!Y91)</f>
        <v/>
      </c>
      <c r="Q57" s="716"/>
      <c r="R57" s="722"/>
      <c r="S57" s="729"/>
      <c r="T57" s="734"/>
      <c r="U57" s="734"/>
      <c r="V57" s="742"/>
    </row>
    <row r="58" spans="1:22" ht="27.75" customHeight="1">
      <c r="A58" s="652">
        <f t="shared" si="0"/>
        <v>40</v>
      </c>
      <c r="B58" s="663" t="str">
        <f>IF(基本情報入力シート!C92="","",基本情報入力シート!C92)</f>
        <v/>
      </c>
      <c r="C58" s="672"/>
      <c r="D58" s="672"/>
      <c r="E58" s="672"/>
      <c r="F58" s="672"/>
      <c r="G58" s="672"/>
      <c r="H58" s="672"/>
      <c r="I58" s="672"/>
      <c r="J58" s="672"/>
      <c r="K58" s="679"/>
      <c r="L58" s="683" t="str">
        <f>IF(基本情報入力シート!M92="","",基本情報入力シート!M92)</f>
        <v/>
      </c>
      <c r="M58" s="684" t="str">
        <f>IF(基本情報入力シート!R92="","",基本情報入力シート!R92)</f>
        <v/>
      </c>
      <c r="N58" s="684" t="str">
        <f>IF(基本情報入力シート!W92="","",基本情報入力シート!W92)</f>
        <v/>
      </c>
      <c r="O58" s="698" t="str">
        <f>IF(基本情報入力シート!X92="","",基本情報入力シート!X92)</f>
        <v/>
      </c>
      <c r="P58" s="706" t="str">
        <f>IF(基本情報入力シート!Y92="","",基本情報入力シート!Y92)</f>
        <v/>
      </c>
      <c r="Q58" s="716"/>
      <c r="R58" s="722"/>
      <c r="S58" s="729"/>
      <c r="T58" s="734"/>
      <c r="U58" s="734"/>
      <c r="V58" s="742"/>
    </row>
    <row r="59" spans="1:22" ht="27.75" customHeight="1">
      <c r="A59" s="652">
        <f t="shared" si="0"/>
        <v>41</v>
      </c>
      <c r="B59" s="663" t="str">
        <f>IF(基本情報入力シート!C93="","",基本情報入力シート!C93)</f>
        <v/>
      </c>
      <c r="C59" s="672"/>
      <c r="D59" s="672"/>
      <c r="E59" s="672"/>
      <c r="F59" s="672"/>
      <c r="G59" s="672"/>
      <c r="H59" s="672"/>
      <c r="I59" s="672"/>
      <c r="J59" s="672"/>
      <c r="K59" s="679"/>
      <c r="L59" s="683" t="str">
        <f>IF(基本情報入力シート!M93="","",基本情報入力シート!M93)</f>
        <v/>
      </c>
      <c r="M59" s="684" t="str">
        <f>IF(基本情報入力シート!R93="","",基本情報入力シート!R93)</f>
        <v/>
      </c>
      <c r="N59" s="684" t="str">
        <f>IF(基本情報入力シート!W93="","",基本情報入力シート!W93)</f>
        <v/>
      </c>
      <c r="O59" s="698" t="str">
        <f>IF(基本情報入力シート!X93="","",基本情報入力シート!X93)</f>
        <v/>
      </c>
      <c r="P59" s="706" t="str">
        <f>IF(基本情報入力シート!Y93="","",基本情報入力シート!Y93)</f>
        <v/>
      </c>
      <c r="Q59" s="716"/>
      <c r="R59" s="722"/>
      <c r="S59" s="729"/>
      <c r="T59" s="734"/>
      <c r="U59" s="734"/>
      <c r="V59" s="742"/>
    </row>
    <row r="60" spans="1:22" ht="27.75" customHeight="1">
      <c r="A60" s="652">
        <f t="shared" si="0"/>
        <v>42</v>
      </c>
      <c r="B60" s="663" t="str">
        <f>IF(基本情報入力シート!C94="","",基本情報入力シート!C94)</f>
        <v/>
      </c>
      <c r="C60" s="672"/>
      <c r="D60" s="672"/>
      <c r="E60" s="672"/>
      <c r="F60" s="672"/>
      <c r="G60" s="672"/>
      <c r="H60" s="672"/>
      <c r="I60" s="672"/>
      <c r="J60" s="672"/>
      <c r="K60" s="679"/>
      <c r="L60" s="683" t="str">
        <f>IF(基本情報入力シート!M94="","",基本情報入力シート!M94)</f>
        <v/>
      </c>
      <c r="M60" s="684" t="str">
        <f>IF(基本情報入力シート!R94="","",基本情報入力シート!R94)</f>
        <v/>
      </c>
      <c r="N60" s="684" t="str">
        <f>IF(基本情報入力シート!W94="","",基本情報入力シート!W94)</f>
        <v/>
      </c>
      <c r="O60" s="698" t="str">
        <f>IF(基本情報入力シート!X94="","",基本情報入力シート!X94)</f>
        <v/>
      </c>
      <c r="P60" s="706" t="str">
        <f>IF(基本情報入力シート!Y94="","",基本情報入力シート!Y94)</f>
        <v/>
      </c>
      <c r="Q60" s="716"/>
      <c r="R60" s="722"/>
      <c r="S60" s="729"/>
      <c r="T60" s="734"/>
      <c r="U60" s="734"/>
      <c r="V60" s="742"/>
    </row>
    <row r="61" spans="1:22" ht="27.75" customHeight="1">
      <c r="A61" s="652">
        <f t="shared" si="0"/>
        <v>43</v>
      </c>
      <c r="B61" s="663" t="str">
        <f>IF(基本情報入力シート!C95="","",基本情報入力シート!C95)</f>
        <v/>
      </c>
      <c r="C61" s="672"/>
      <c r="D61" s="672"/>
      <c r="E61" s="672"/>
      <c r="F61" s="672"/>
      <c r="G61" s="672"/>
      <c r="H61" s="672"/>
      <c r="I61" s="672"/>
      <c r="J61" s="672"/>
      <c r="K61" s="679"/>
      <c r="L61" s="683" t="str">
        <f>IF(基本情報入力シート!M95="","",基本情報入力シート!M95)</f>
        <v/>
      </c>
      <c r="M61" s="684" t="str">
        <f>IF(基本情報入力シート!R95="","",基本情報入力シート!R95)</f>
        <v/>
      </c>
      <c r="N61" s="684" t="str">
        <f>IF(基本情報入力シート!W95="","",基本情報入力シート!W95)</f>
        <v/>
      </c>
      <c r="O61" s="698" t="str">
        <f>IF(基本情報入力シート!X95="","",基本情報入力シート!X95)</f>
        <v/>
      </c>
      <c r="P61" s="706" t="str">
        <f>IF(基本情報入力シート!Y95="","",基本情報入力シート!Y95)</f>
        <v/>
      </c>
      <c r="Q61" s="716"/>
      <c r="R61" s="722"/>
      <c r="S61" s="729"/>
      <c r="T61" s="734"/>
      <c r="U61" s="734"/>
      <c r="V61" s="742"/>
    </row>
    <row r="62" spans="1:22" ht="27.75" customHeight="1">
      <c r="A62" s="652">
        <f t="shared" si="0"/>
        <v>44</v>
      </c>
      <c r="B62" s="663" t="str">
        <f>IF(基本情報入力シート!C96="","",基本情報入力シート!C96)</f>
        <v/>
      </c>
      <c r="C62" s="672"/>
      <c r="D62" s="672"/>
      <c r="E62" s="672"/>
      <c r="F62" s="672"/>
      <c r="G62" s="672"/>
      <c r="H62" s="672"/>
      <c r="I62" s="672"/>
      <c r="J62" s="672"/>
      <c r="K62" s="679"/>
      <c r="L62" s="683" t="str">
        <f>IF(基本情報入力シート!M96="","",基本情報入力シート!M96)</f>
        <v/>
      </c>
      <c r="M62" s="684" t="str">
        <f>IF(基本情報入力シート!R96="","",基本情報入力シート!R96)</f>
        <v/>
      </c>
      <c r="N62" s="684" t="str">
        <f>IF(基本情報入力シート!W96="","",基本情報入力シート!W96)</f>
        <v/>
      </c>
      <c r="O62" s="698" t="str">
        <f>IF(基本情報入力シート!X96="","",基本情報入力シート!X96)</f>
        <v/>
      </c>
      <c r="P62" s="706" t="str">
        <f>IF(基本情報入力シート!Y96="","",基本情報入力シート!Y96)</f>
        <v/>
      </c>
      <c r="Q62" s="716"/>
      <c r="R62" s="722"/>
      <c r="S62" s="729"/>
      <c r="T62" s="734"/>
      <c r="U62" s="734"/>
      <c r="V62" s="742"/>
    </row>
    <row r="63" spans="1:22" ht="27.75" customHeight="1">
      <c r="A63" s="652">
        <f t="shared" si="0"/>
        <v>45</v>
      </c>
      <c r="B63" s="663" t="str">
        <f>IF(基本情報入力シート!C97="","",基本情報入力シート!C97)</f>
        <v/>
      </c>
      <c r="C63" s="672"/>
      <c r="D63" s="672"/>
      <c r="E63" s="672"/>
      <c r="F63" s="672"/>
      <c r="G63" s="672"/>
      <c r="H63" s="672"/>
      <c r="I63" s="672"/>
      <c r="J63" s="672"/>
      <c r="K63" s="679"/>
      <c r="L63" s="683" t="str">
        <f>IF(基本情報入力シート!M97="","",基本情報入力シート!M97)</f>
        <v/>
      </c>
      <c r="M63" s="684" t="str">
        <f>IF(基本情報入力シート!R97="","",基本情報入力シート!R97)</f>
        <v/>
      </c>
      <c r="N63" s="684" t="str">
        <f>IF(基本情報入力シート!W97="","",基本情報入力シート!W97)</f>
        <v/>
      </c>
      <c r="O63" s="698" t="str">
        <f>IF(基本情報入力シート!X97="","",基本情報入力シート!X97)</f>
        <v/>
      </c>
      <c r="P63" s="706" t="str">
        <f>IF(基本情報入力シート!Y97="","",基本情報入力シート!Y97)</f>
        <v/>
      </c>
      <c r="Q63" s="716"/>
      <c r="R63" s="722"/>
      <c r="S63" s="729"/>
      <c r="T63" s="734"/>
      <c r="U63" s="734"/>
      <c r="V63" s="742"/>
    </row>
    <row r="64" spans="1:22" ht="27.75" customHeight="1">
      <c r="A64" s="652">
        <f t="shared" si="0"/>
        <v>46</v>
      </c>
      <c r="B64" s="663" t="str">
        <f>IF(基本情報入力シート!C98="","",基本情報入力シート!C98)</f>
        <v/>
      </c>
      <c r="C64" s="672"/>
      <c r="D64" s="672"/>
      <c r="E64" s="672"/>
      <c r="F64" s="672"/>
      <c r="G64" s="672"/>
      <c r="H64" s="672"/>
      <c r="I64" s="672"/>
      <c r="J64" s="672"/>
      <c r="K64" s="679"/>
      <c r="L64" s="683" t="str">
        <f>IF(基本情報入力シート!M98="","",基本情報入力シート!M98)</f>
        <v/>
      </c>
      <c r="M64" s="684" t="str">
        <f>IF(基本情報入力シート!R98="","",基本情報入力シート!R98)</f>
        <v/>
      </c>
      <c r="N64" s="684" t="str">
        <f>IF(基本情報入力シート!W98="","",基本情報入力シート!W98)</f>
        <v/>
      </c>
      <c r="O64" s="698" t="str">
        <f>IF(基本情報入力シート!X98="","",基本情報入力シート!X98)</f>
        <v/>
      </c>
      <c r="P64" s="706" t="str">
        <f>IF(基本情報入力シート!Y98="","",基本情報入力シート!Y98)</f>
        <v/>
      </c>
      <c r="Q64" s="716"/>
      <c r="R64" s="722"/>
      <c r="S64" s="729"/>
      <c r="T64" s="734"/>
      <c r="U64" s="734"/>
      <c r="V64" s="742"/>
    </row>
    <row r="65" spans="1:22" ht="27.75" customHeight="1">
      <c r="A65" s="652">
        <f t="shared" si="0"/>
        <v>47</v>
      </c>
      <c r="B65" s="663" t="str">
        <f>IF(基本情報入力シート!C99="","",基本情報入力シート!C99)</f>
        <v/>
      </c>
      <c r="C65" s="672"/>
      <c r="D65" s="672"/>
      <c r="E65" s="672"/>
      <c r="F65" s="672"/>
      <c r="G65" s="672"/>
      <c r="H65" s="672"/>
      <c r="I65" s="672"/>
      <c r="J65" s="672"/>
      <c r="K65" s="679"/>
      <c r="L65" s="683" t="str">
        <f>IF(基本情報入力シート!M99="","",基本情報入力シート!M99)</f>
        <v/>
      </c>
      <c r="M65" s="684" t="str">
        <f>IF(基本情報入力シート!R99="","",基本情報入力シート!R99)</f>
        <v/>
      </c>
      <c r="N65" s="684" t="str">
        <f>IF(基本情報入力シート!W99="","",基本情報入力シート!W99)</f>
        <v/>
      </c>
      <c r="O65" s="698" t="str">
        <f>IF(基本情報入力シート!X99="","",基本情報入力シート!X99)</f>
        <v/>
      </c>
      <c r="P65" s="706" t="str">
        <f>IF(基本情報入力シート!Y99="","",基本情報入力シート!Y99)</f>
        <v/>
      </c>
      <c r="Q65" s="716"/>
      <c r="R65" s="722"/>
      <c r="S65" s="729"/>
      <c r="T65" s="734"/>
      <c r="U65" s="734"/>
      <c r="V65" s="742"/>
    </row>
    <row r="66" spans="1:22" ht="27.75" customHeight="1">
      <c r="A66" s="652">
        <f t="shared" si="0"/>
        <v>48</v>
      </c>
      <c r="B66" s="663" t="str">
        <f>IF(基本情報入力シート!C100="","",基本情報入力シート!C100)</f>
        <v/>
      </c>
      <c r="C66" s="672"/>
      <c r="D66" s="672"/>
      <c r="E66" s="672"/>
      <c r="F66" s="672"/>
      <c r="G66" s="672"/>
      <c r="H66" s="672"/>
      <c r="I66" s="672"/>
      <c r="J66" s="672"/>
      <c r="K66" s="679"/>
      <c r="L66" s="683" t="str">
        <f>IF(基本情報入力シート!M100="","",基本情報入力シート!M100)</f>
        <v/>
      </c>
      <c r="M66" s="684" t="str">
        <f>IF(基本情報入力シート!R100="","",基本情報入力シート!R100)</f>
        <v/>
      </c>
      <c r="N66" s="684" t="str">
        <f>IF(基本情報入力シート!W100="","",基本情報入力シート!W100)</f>
        <v/>
      </c>
      <c r="O66" s="698" t="str">
        <f>IF(基本情報入力シート!X100="","",基本情報入力シート!X100)</f>
        <v/>
      </c>
      <c r="P66" s="706" t="str">
        <f>IF(基本情報入力シート!Y100="","",基本情報入力シート!Y100)</f>
        <v/>
      </c>
      <c r="Q66" s="716"/>
      <c r="R66" s="722"/>
      <c r="S66" s="729"/>
      <c r="T66" s="734"/>
      <c r="U66" s="734"/>
      <c r="V66" s="742"/>
    </row>
    <row r="67" spans="1:22" ht="27.75" customHeight="1">
      <c r="A67" s="652">
        <f t="shared" si="0"/>
        <v>49</v>
      </c>
      <c r="B67" s="663" t="str">
        <f>IF(基本情報入力シート!C101="","",基本情報入力シート!C101)</f>
        <v/>
      </c>
      <c r="C67" s="672"/>
      <c r="D67" s="672"/>
      <c r="E67" s="672"/>
      <c r="F67" s="672"/>
      <c r="G67" s="672"/>
      <c r="H67" s="672"/>
      <c r="I67" s="672"/>
      <c r="J67" s="672"/>
      <c r="K67" s="679"/>
      <c r="L67" s="683" t="str">
        <f>IF(基本情報入力シート!M101="","",基本情報入力シート!M101)</f>
        <v/>
      </c>
      <c r="M67" s="684" t="str">
        <f>IF(基本情報入力シート!R101="","",基本情報入力シート!R101)</f>
        <v/>
      </c>
      <c r="N67" s="684" t="str">
        <f>IF(基本情報入力シート!W101="","",基本情報入力シート!W101)</f>
        <v/>
      </c>
      <c r="O67" s="698" t="str">
        <f>IF(基本情報入力シート!X101="","",基本情報入力シート!X101)</f>
        <v/>
      </c>
      <c r="P67" s="706" t="str">
        <f>IF(基本情報入力シート!Y101="","",基本情報入力シート!Y101)</f>
        <v/>
      </c>
      <c r="Q67" s="716"/>
      <c r="R67" s="722"/>
      <c r="S67" s="729"/>
      <c r="T67" s="734"/>
      <c r="U67" s="734"/>
      <c r="V67" s="742"/>
    </row>
    <row r="68" spans="1:22" ht="27.75" customHeight="1">
      <c r="A68" s="652">
        <f t="shared" si="0"/>
        <v>50</v>
      </c>
      <c r="B68" s="663" t="str">
        <f>IF(基本情報入力シート!C102="","",基本情報入力シート!C102)</f>
        <v/>
      </c>
      <c r="C68" s="672"/>
      <c r="D68" s="672"/>
      <c r="E68" s="672"/>
      <c r="F68" s="672"/>
      <c r="G68" s="672"/>
      <c r="H68" s="672"/>
      <c r="I68" s="672"/>
      <c r="J68" s="672"/>
      <c r="K68" s="679"/>
      <c r="L68" s="683" t="str">
        <f>IF(基本情報入力シート!M102="","",基本情報入力シート!M102)</f>
        <v/>
      </c>
      <c r="M68" s="684" t="str">
        <f>IF(基本情報入力シート!R102="","",基本情報入力シート!R102)</f>
        <v/>
      </c>
      <c r="N68" s="684" t="str">
        <f>IF(基本情報入力シート!W102="","",基本情報入力シート!W102)</f>
        <v/>
      </c>
      <c r="O68" s="698" t="str">
        <f>IF(基本情報入力シート!X102="","",基本情報入力シート!X102)</f>
        <v/>
      </c>
      <c r="P68" s="706" t="str">
        <f>IF(基本情報入力シート!Y102="","",基本情報入力シート!Y102)</f>
        <v/>
      </c>
      <c r="Q68" s="716"/>
      <c r="R68" s="722"/>
      <c r="S68" s="729"/>
      <c r="T68" s="734"/>
      <c r="U68" s="734"/>
      <c r="V68" s="742"/>
    </row>
    <row r="69" spans="1:22" ht="27.75" customHeight="1">
      <c r="A69" s="652">
        <f t="shared" si="0"/>
        <v>51</v>
      </c>
      <c r="B69" s="663" t="str">
        <f>IF(基本情報入力シート!C103="","",基本情報入力シート!C103)</f>
        <v/>
      </c>
      <c r="C69" s="672"/>
      <c r="D69" s="672"/>
      <c r="E69" s="672"/>
      <c r="F69" s="672"/>
      <c r="G69" s="672"/>
      <c r="H69" s="672"/>
      <c r="I69" s="672"/>
      <c r="J69" s="672"/>
      <c r="K69" s="679"/>
      <c r="L69" s="683" t="str">
        <f>IF(基本情報入力シート!M103="","",基本情報入力シート!M103)</f>
        <v/>
      </c>
      <c r="M69" s="684" t="str">
        <f>IF(基本情報入力シート!R103="","",基本情報入力シート!R103)</f>
        <v/>
      </c>
      <c r="N69" s="684" t="str">
        <f>IF(基本情報入力シート!W103="","",基本情報入力シート!W103)</f>
        <v/>
      </c>
      <c r="O69" s="698" t="str">
        <f>IF(基本情報入力シート!X103="","",基本情報入力シート!X103)</f>
        <v/>
      </c>
      <c r="P69" s="706" t="str">
        <f>IF(基本情報入力シート!Y103="","",基本情報入力シート!Y103)</f>
        <v/>
      </c>
      <c r="Q69" s="716"/>
      <c r="R69" s="722"/>
      <c r="S69" s="729"/>
      <c r="T69" s="734"/>
      <c r="U69" s="734"/>
      <c r="V69" s="742"/>
    </row>
    <row r="70" spans="1:22" ht="27.75" customHeight="1">
      <c r="A70" s="652">
        <f t="shared" si="0"/>
        <v>52</v>
      </c>
      <c r="B70" s="663" t="str">
        <f>IF(基本情報入力シート!C104="","",基本情報入力シート!C104)</f>
        <v/>
      </c>
      <c r="C70" s="672"/>
      <c r="D70" s="672"/>
      <c r="E70" s="672"/>
      <c r="F70" s="672"/>
      <c r="G70" s="672"/>
      <c r="H70" s="672"/>
      <c r="I70" s="672"/>
      <c r="J70" s="672"/>
      <c r="K70" s="679"/>
      <c r="L70" s="683" t="str">
        <f>IF(基本情報入力シート!M104="","",基本情報入力シート!M104)</f>
        <v/>
      </c>
      <c r="M70" s="684" t="str">
        <f>IF(基本情報入力シート!R104="","",基本情報入力シート!R104)</f>
        <v/>
      </c>
      <c r="N70" s="684" t="str">
        <f>IF(基本情報入力シート!W104="","",基本情報入力シート!W104)</f>
        <v/>
      </c>
      <c r="O70" s="698" t="str">
        <f>IF(基本情報入力シート!X104="","",基本情報入力シート!X104)</f>
        <v/>
      </c>
      <c r="P70" s="706" t="str">
        <f>IF(基本情報入力シート!Y104="","",基本情報入力シート!Y104)</f>
        <v/>
      </c>
      <c r="Q70" s="716"/>
      <c r="R70" s="722"/>
      <c r="S70" s="729"/>
      <c r="T70" s="734"/>
      <c r="U70" s="734"/>
      <c r="V70" s="742"/>
    </row>
    <row r="71" spans="1:22" ht="27.75" customHeight="1">
      <c r="A71" s="652">
        <f t="shared" si="0"/>
        <v>53</v>
      </c>
      <c r="B71" s="663" t="str">
        <f>IF(基本情報入力シート!C105="","",基本情報入力シート!C105)</f>
        <v/>
      </c>
      <c r="C71" s="672"/>
      <c r="D71" s="672"/>
      <c r="E71" s="672"/>
      <c r="F71" s="672"/>
      <c r="G71" s="672"/>
      <c r="H71" s="672"/>
      <c r="I71" s="672"/>
      <c r="J71" s="672"/>
      <c r="K71" s="679"/>
      <c r="L71" s="683" t="str">
        <f>IF(基本情報入力シート!M105="","",基本情報入力シート!M105)</f>
        <v/>
      </c>
      <c r="M71" s="684" t="str">
        <f>IF(基本情報入力シート!R105="","",基本情報入力シート!R105)</f>
        <v/>
      </c>
      <c r="N71" s="684" t="str">
        <f>IF(基本情報入力シート!W105="","",基本情報入力シート!W105)</f>
        <v/>
      </c>
      <c r="O71" s="698" t="str">
        <f>IF(基本情報入力シート!X105="","",基本情報入力シート!X105)</f>
        <v/>
      </c>
      <c r="P71" s="706" t="str">
        <f>IF(基本情報入力シート!Y105="","",基本情報入力シート!Y105)</f>
        <v/>
      </c>
      <c r="Q71" s="716"/>
      <c r="R71" s="722"/>
      <c r="S71" s="729"/>
      <c r="T71" s="734"/>
      <c r="U71" s="734"/>
      <c r="V71" s="742"/>
    </row>
    <row r="72" spans="1:22" ht="27.75" customHeight="1">
      <c r="A72" s="652">
        <f t="shared" si="0"/>
        <v>54</v>
      </c>
      <c r="B72" s="663" t="str">
        <f>IF(基本情報入力シート!C106="","",基本情報入力シート!C106)</f>
        <v/>
      </c>
      <c r="C72" s="672"/>
      <c r="D72" s="672"/>
      <c r="E72" s="672"/>
      <c r="F72" s="672"/>
      <c r="G72" s="672"/>
      <c r="H72" s="672"/>
      <c r="I72" s="672"/>
      <c r="J72" s="672"/>
      <c r="K72" s="679"/>
      <c r="L72" s="683" t="str">
        <f>IF(基本情報入力シート!M106="","",基本情報入力シート!M106)</f>
        <v/>
      </c>
      <c r="M72" s="684" t="str">
        <f>IF(基本情報入力シート!R106="","",基本情報入力シート!R106)</f>
        <v/>
      </c>
      <c r="N72" s="684" t="str">
        <f>IF(基本情報入力シート!W106="","",基本情報入力シート!W106)</f>
        <v/>
      </c>
      <c r="O72" s="698" t="str">
        <f>IF(基本情報入力シート!X106="","",基本情報入力シート!X106)</f>
        <v/>
      </c>
      <c r="P72" s="706" t="str">
        <f>IF(基本情報入力シート!Y106="","",基本情報入力シート!Y106)</f>
        <v/>
      </c>
      <c r="Q72" s="716"/>
      <c r="R72" s="722"/>
      <c r="S72" s="729"/>
      <c r="T72" s="734"/>
      <c r="U72" s="734"/>
      <c r="V72" s="742"/>
    </row>
    <row r="73" spans="1:22" ht="27.75" customHeight="1">
      <c r="A73" s="652">
        <f t="shared" si="0"/>
        <v>55</v>
      </c>
      <c r="B73" s="663" t="str">
        <f>IF(基本情報入力シート!C107="","",基本情報入力シート!C107)</f>
        <v/>
      </c>
      <c r="C73" s="672"/>
      <c r="D73" s="672"/>
      <c r="E73" s="672"/>
      <c r="F73" s="672"/>
      <c r="G73" s="672"/>
      <c r="H73" s="672"/>
      <c r="I73" s="672"/>
      <c r="J73" s="672"/>
      <c r="K73" s="679"/>
      <c r="L73" s="683" t="str">
        <f>IF(基本情報入力シート!M107="","",基本情報入力シート!M107)</f>
        <v/>
      </c>
      <c r="M73" s="684" t="str">
        <f>IF(基本情報入力シート!R107="","",基本情報入力シート!R107)</f>
        <v/>
      </c>
      <c r="N73" s="684" t="str">
        <f>IF(基本情報入力シート!W107="","",基本情報入力シート!W107)</f>
        <v/>
      </c>
      <c r="O73" s="698" t="str">
        <f>IF(基本情報入力シート!X107="","",基本情報入力シート!X107)</f>
        <v/>
      </c>
      <c r="P73" s="706" t="str">
        <f>IF(基本情報入力シート!Y107="","",基本情報入力シート!Y107)</f>
        <v/>
      </c>
      <c r="Q73" s="716"/>
      <c r="R73" s="722"/>
      <c r="S73" s="729"/>
      <c r="T73" s="734"/>
      <c r="U73" s="734"/>
      <c r="V73" s="742"/>
    </row>
    <row r="74" spans="1:22" ht="27.75" customHeight="1">
      <c r="A74" s="652">
        <f t="shared" si="0"/>
        <v>56</v>
      </c>
      <c r="B74" s="663" t="str">
        <f>IF(基本情報入力シート!C108="","",基本情報入力シート!C108)</f>
        <v/>
      </c>
      <c r="C74" s="672"/>
      <c r="D74" s="672"/>
      <c r="E74" s="672"/>
      <c r="F74" s="672"/>
      <c r="G74" s="672"/>
      <c r="H74" s="672"/>
      <c r="I74" s="672"/>
      <c r="J74" s="672"/>
      <c r="K74" s="679"/>
      <c r="L74" s="683" t="str">
        <f>IF(基本情報入力シート!M108="","",基本情報入力シート!M108)</f>
        <v/>
      </c>
      <c r="M74" s="684" t="str">
        <f>IF(基本情報入力シート!R108="","",基本情報入力シート!R108)</f>
        <v/>
      </c>
      <c r="N74" s="684" t="str">
        <f>IF(基本情報入力シート!W108="","",基本情報入力シート!W108)</f>
        <v/>
      </c>
      <c r="O74" s="698" t="str">
        <f>IF(基本情報入力シート!X108="","",基本情報入力シート!X108)</f>
        <v/>
      </c>
      <c r="P74" s="706" t="str">
        <f>IF(基本情報入力シート!Y108="","",基本情報入力シート!Y108)</f>
        <v/>
      </c>
      <c r="Q74" s="716"/>
      <c r="R74" s="722"/>
      <c r="S74" s="729"/>
      <c r="T74" s="734"/>
      <c r="U74" s="734"/>
      <c r="V74" s="742"/>
    </row>
    <row r="75" spans="1:22" ht="27.75" customHeight="1">
      <c r="A75" s="652">
        <f t="shared" si="0"/>
        <v>57</v>
      </c>
      <c r="B75" s="663" t="str">
        <f>IF(基本情報入力シート!C109="","",基本情報入力シート!C109)</f>
        <v/>
      </c>
      <c r="C75" s="672"/>
      <c r="D75" s="672"/>
      <c r="E75" s="672"/>
      <c r="F75" s="672"/>
      <c r="G75" s="672"/>
      <c r="H75" s="672"/>
      <c r="I75" s="672"/>
      <c r="J75" s="672"/>
      <c r="K75" s="679"/>
      <c r="L75" s="683" t="str">
        <f>IF(基本情報入力シート!M109="","",基本情報入力シート!M109)</f>
        <v/>
      </c>
      <c r="M75" s="684" t="str">
        <f>IF(基本情報入力シート!R109="","",基本情報入力シート!R109)</f>
        <v/>
      </c>
      <c r="N75" s="684" t="str">
        <f>IF(基本情報入力シート!W109="","",基本情報入力シート!W109)</f>
        <v/>
      </c>
      <c r="O75" s="698" t="str">
        <f>IF(基本情報入力シート!X109="","",基本情報入力シート!X109)</f>
        <v/>
      </c>
      <c r="P75" s="706" t="str">
        <f>IF(基本情報入力シート!Y109="","",基本情報入力シート!Y109)</f>
        <v/>
      </c>
      <c r="Q75" s="716"/>
      <c r="R75" s="722"/>
      <c r="S75" s="729"/>
      <c r="T75" s="734"/>
      <c r="U75" s="734"/>
      <c r="V75" s="742"/>
    </row>
    <row r="76" spans="1:22" ht="27.75" customHeight="1">
      <c r="A76" s="652">
        <f t="shared" si="0"/>
        <v>58</v>
      </c>
      <c r="B76" s="663" t="str">
        <f>IF(基本情報入力シート!C110="","",基本情報入力シート!C110)</f>
        <v/>
      </c>
      <c r="C76" s="672"/>
      <c r="D76" s="672"/>
      <c r="E76" s="672"/>
      <c r="F76" s="672"/>
      <c r="G76" s="672"/>
      <c r="H76" s="672"/>
      <c r="I76" s="672"/>
      <c r="J76" s="672"/>
      <c r="K76" s="679"/>
      <c r="L76" s="683" t="str">
        <f>IF(基本情報入力シート!M110="","",基本情報入力シート!M110)</f>
        <v/>
      </c>
      <c r="M76" s="684" t="str">
        <f>IF(基本情報入力シート!R110="","",基本情報入力シート!R110)</f>
        <v/>
      </c>
      <c r="N76" s="684" t="str">
        <f>IF(基本情報入力シート!W110="","",基本情報入力シート!W110)</f>
        <v/>
      </c>
      <c r="O76" s="698" t="str">
        <f>IF(基本情報入力シート!X110="","",基本情報入力シート!X110)</f>
        <v/>
      </c>
      <c r="P76" s="706" t="str">
        <f>IF(基本情報入力シート!Y110="","",基本情報入力シート!Y110)</f>
        <v/>
      </c>
      <c r="Q76" s="716"/>
      <c r="R76" s="722"/>
      <c r="S76" s="729"/>
      <c r="T76" s="734"/>
      <c r="U76" s="734"/>
      <c r="V76" s="742"/>
    </row>
    <row r="77" spans="1:22" ht="27.75" customHeight="1">
      <c r="A77" s="652">
        <f t="shared" si="0"/>
        <v>59</v>
      </c>
      <c r="B77" s="663" t="str">
        <f>IF(基本情報入力シート!C111="","",基本情報入力シート!C111)</f>
        <v/>
      </c>
      <c r="C77" s="672"/>
      <c r="D77" s="672"/>
      <c r="E77" s="672"/>
      <c r="F77" s="672"/>
      <c r="G77" s="672"/>
      <c r="H77" s="672"/>
      <c r="I77" s="672"/>
      <c r="J77" s="672"/>
      <c r="K77" s="679"/>
      <c r="L77" s="683" t="str">
        <f>IF(基本情報入力シート!M111="","",基本情報入力シート!M111)</f>
        <v/>
      </c>
      <c r="M77" s="684" t="str">
        <f>IF(基本情報入力シート!R111="","",基本情報入力シート!R111)</f>
        <v/>
      </c>
      <c r="N77" s="684" t="str">
        <f>IF(基本情報入力シート!W111="","",基本情報入力シート!W111)</f>
        <v/>
      </c>
      <c r="O77" s="698" t="str">
        <f>IF(基本情報入力シート!X111="","",基本情報入力シート!X111)</f>
        <v/>
      </c>
      <c r="P77" s="706" t="str">
        <f>IF(基本情報入力シート!Y111="","",基本情報入力シート!Y111)</f>
        <v/>
      </c>
      <c r="Q77" s="716"/>
      <c r="R77" s="722"/>
      <c r="S77" s="729"/>
      <c r="T77" s="734"/>
      <c r="U77" s="734"/>
      <c r="V77" s="742"/>
    </row>
    <row r="78" spans="1:22" ht="27.75" customHeight="1">
      <c r="A78" s="652">
        <f t="shared" si="0"/>
        <v>60</v>
      </c>
      <c r="B78" s="663" t="str">
        <f>IF(基本情報入力シート!C112="","",基本情報入力シート!C112)</f>
        <v/>
      </c>
      <c r="C78" s="672"/>
      <c r="D78" s="672"/>
      <c r="E78" s="672"/>
      <c r="F78" s="672"/>
      <c r="G78" s="672"/>
      <c r="H78" s="672"/>
      <c r="I78" s="672"/>
      <c r="J78" s="672"/>
      <c r="K78" s="679"/>
      <c r="L78" s="683" t="str">
        <f>IF(基本情報入力シート!M112="","",基本情報入力シート!M112)</f>
        <v/>
      </c>
      <c r="M78" s="684" t="str">
        <f>IF(基本情報入力シート!R112="","",基本情報入力シート!R112)</f>
        <v/>
      </c>
      <c r="N78" s="684" t="str">
        <f>IF(基本情報入力シート!W112="","",基本情報入力シート!W112)</f>
        <v/>
      </c>
      <c r="O78" s="698" t="str">
        <f>IF(基本情報入力シート!X112="","",基本情報入力シート!X112)</f>
        <v/>
      </c>
      <c r="P78" s="706" t="str">
        <f>IF(基本情報入力シート!Y112="","",基本情報入力シート!Y112)</f>
        <v/>
      </c>
      <c r="Q78" s="716"/>
      <c r="R78" s="722"/>
      <c r="S78" s="729"/>
      <c r="T78" s="734"/>
      <c r="U78" s="734"/>
      <c r="V78" s="742"/>
    </row>
    <row r="79" spans="1:22" ht="27.75" customHeight="1">
      <c r="A79" s="652">
        <f t="shared" si="0"/>
        <v>61</v>
      </c>
      <c r="B79" s="663" t="str">
        <f>IF(基本情報入力シート!C113="","",基本情報入力シート!C113)</f>
        <v/>
      </c>
      <c r="C79" s="672"/>
      <c r="D79" s="672"/>
      <c r="E79" s="672"/>
      <c r="F79" s="672"/>
      <c r="G79" s="672"/>
      <c r="H79" s="672"/>
      <c r="I79" s="672"/>
      <c r="J79" s="672"/>
      <c r="K79" s="679"/>
      <c r="L79" s="683" t="str">
        <f>IF(基本情報入力シート!M113="","",基本情報入力シート!M113)</f>
        <v/>
      </c>
      <c r="M79" s="684" t="str">
        <f>IF(基本情報入力シート!R113="","",基本情報入力シート!R113)</f>
        <v/>
      </c>
      <c r="N79" s="684" t="str">
        <f>IF(基本情報入力シート!W113="","",基本情報入力シート!W113)</f>
        <v/>
      </c>
      <c r="O79" s="698" t="str">
        <f>IF(基本情報入力シート!X113="","",基本情報入力シート!X113)</f>
        <v/>
      </c>
      <c r="P79" s="706" t="str">
        <f>IF(基本情報入力シート!Y113="","",基本情報入力シート!Y113)</f>
        <v/>
      </c>
      <c r="Q79" s="716"/>
      <c r="R79" s="722"/>
      <c r="S79" s="729"/>
      <c r="T79" s="734"/>
      <c r="U79" s="734"/>
      <c r="V79" s="742"/>
    </row>
    <row r="80" spans="1:22" ht="27.75" customHeight="1">
      <c r="A80" s="652">
        <f t="shared" si="0"/>
        <v>62</v>
      </c>
      <c r="B80" s="663" t="str">
        <f>IF(基本情報入力シート!C114="","",基本情報入力シート!C114)</f>
        <v/>
      </c>
      <c r="C80" s="672"/>
      <c r="D80" s="672"/>
      <c r="E80" s="672"/>
      <c r="F80" s="672"/>
      <c r="G80" s="672"/>
      <c r="H80" s="672"/>
      <c r="I80" s="672"/>
      <c r="J80" s="672"/>
      <c r="K80" s="679"/>
      <c r="L80" s="683" t="str">
        <f>IF(基本情報入力シート!M114="","",基本情報入力シート!M114)</f>
        <v/>
      </c>
      <c r="M80" s="684" t="str">
        <f>IF(基本情報入力シート!R114="","",基本情報入力シート!R114)</f>
        <v/>
      </c>
      <c r="N80" s="684" t="str">
        <f>IF(基本情報入力シート!W114="","",基本情報入力シート!W114)</f>
        <v/>
      </c>
      <c r="O80" s="698" t="str">
        <f>IF(基本情報入力シート!X114="","",基本情報入力シート!X114)</f>
        <v/>
      </c>
      <c r="P80" s="706" t="str">
        <f>IF(基本情報入力シート!Y114="","",基本情報入力シート!Y114)</f>
        <v/>
      </c>
      <c r="Q80" s="716"/>
      <c r="R80" s="722"/>
      <c r="S80" s="729"/>
      <c r="T80" s="734"/>
      <c r="U80" s="734"/>
      <c r="V80" s="742"/>
    </row>
    <row r="81" spans="1:22" ht="27.75" customHeight="1">
      <c r="A81" s="652">
        <f t="shared" si="0"/>
        <v>63</v>
      </c>
      <c r="B81" s="663" t="str">
        <f>IF(基本情報入力シート!C115="","",基本情報入力シート!C115)</f>
        <v/>
      </c>
      <c r="C81" s="672"/>
      <c r="D81" s="672"/>
      <c r="E81" s="672"/>
      <c r="F81" s="672"/>
      <c r="G81" s="672"/>
      <c r="H81" s="672"/>
      <c r="I81" s="672"/>
      <c r="J81" s="672"/>
      <c r="K81" s="679"/>
      <c r="L81" s="683" t="str">
        <f>IF(基本情報入力シート!M115="","",基本情報入力シート!M115)</f>
        <v/>
      </c>
      <c r="M81" s="684" t="str">
        <f>IF(基本情報入力シート!R115="","",基本情報入力シート!R115)</f>
        <v/>
      </c>
      <c r="N81" s="684" t="str">
        <f>IF(基本情報入力シート!W115="","",基本情報入力シート!W115)</f>
        <v/>
      </c>
      <c r="O81" s="698" t="str">
        <f>IF(基本情報入力シート!X115="","",基本情報入力シート!X115)</f>
        <v/>
      </c>
      <c r="P81" s="706" t="str">
        <f>IF(基本情報入力シート!Y115="","",基本情報入力シート!Y115)</f>
        <v/>
      </c>
      <c r="Q81" s="716"/>
      <c r="R81" s="722"/>
      <c r="S81" s="729"/>
      <c r="T81" s="734"/>
      <c r="U81" s="734"/>
      <c r="V81" s="742"/>
    </row>
    <row r="82" spans="1:22" ht="27.75" customHeight="1">
      <c r="A82" s="652">
        <f t="shared" si="0"/>
        <v>64</v>
      </c>
      <c r="B82" s="663" t="str">
        <f>IF(基本情報入力シート!C116="","",基本情報入力シート!C116)</f>
        <v/>
      </c>
      <c r="C82" s="672"/>
      <c r="D82" s="672"/>
      <c r="E82" s="672"/>
      <c r="F82" s="672"/>
      <c r="G82" s="672"/>
      <c r="H82" s="672"/>
      <c r="I82" s="672"/>
      <c r="J82" s="672"/>
      <c r="K82" s="679"/>
      <c r="L82" s="683" t="str">
        <f>IF(基本情報入力シート!M116="","",基本情報入力シート!M116)</f>
        <v/>
      </c>
      <c r="M82" s="684" t="str">
        <f>IF(基本情報入力シート!R116="","",基本情報入力シート!R116)</f>
        <v/>
      </c>
      <c r="N82" s="684" t="str">
        <f>IF(基本情報入力シート!W116="","",基本情報入力シート!W116)</f>
        <v/>
      </c>
      <c r="O82" s="698" t="str">
        <f>IF(基本情報入力シート!X116="","",基本情報入力シート!X116)</f>
        <v/>
      </c>
      <c r="P82" s="706" t="str">
        <f>IF(基本情報入力シート!Y116="","",基本情報入力シート!Y116)</f>
        <v/>
      </c>
      <c r="Q82" s="716"/>
      <c r="R82" s="722"/>
      <c r="S82" s="729"/>
      <c r="T82" s="734"/>
      <c r="U82" s="734"/>
      <c r="V82" s="742"/>
    </row>
    <row r="83" spans="1:22" ht="27.75" customHeight="1">
      <c r="A83" s="652">
        <f t="shared" si="0"/>
        <v>65</v>
      </c>
      <c r="B83" s="663" t="str">
        <f>IF(基本情報入力シート!C117="","",基本情報入力シート!C117)</f>
        <v/>
      </c>
      <c r="C83" s="672"/>
      <c r="D83" s="672"/>
      <c r="E83" s="672"/>
      <c r="F83" s="672"/>
      <c r="G83" s="672"/>
      <c r="H83" s="672"/>
      <c r="I83" s="672"/>
      <c r="J83" s="672"/>
      <c r="K83" s="679"/>
      <c r="L83" s="683" t="str">
        <f>IF(基本情報入力シート!M117="","",基本情報入力シート!M117)</f>
        <v/>
      </c>
      <c r="M83" s="684" t="str">
        <f>IF(基本情報入力シート!R117="","",基本情報入力シート!R117)</f>
        <v/>
      </c>
      <c r="N83" s="684" t="str">
        <f>IF(基本情報入力シート!W117="","",基本情報入力シート!W117)</f>
        <v/>
      </c>
      <c r="O83" s="698" t="str">
        <f>IF(基本情報入力シート!X117="","",基本情報入力シート!X117)</f>
        <v/>
      </c>
      <c r="P83" s="706" t="str">
        <f>IF(基本情報入力シート!Y117="","",基本情報入力シート!Y117)</f>
        <v/>
      </c>
      <c r="Q83" s="716"/>
      <c r="R83" s="722"/>
      <c r="S83" s="729"/>
      <c r="T83" s="734"/>
      <c r="U83" s="734"/>
      <c r="V83" s="742"/>
    </row>
    <row r="84" spans="1:22" ht="27.75" customHeight="1">
      <c r="A84" s="652">
        <f t="shared" ref="A84:A118" si="1">A83+1</f>
        <v>66</v>
      </c>
      <c r="B84" s="663" t="str">
        <f>IF(基本情報入力シート!C118="","",基本情報入力シート!C118)</f>
        <v/>
      </c>
      <c r="C84" s="672"/>
      <c r="D84" s="672"/>
      <c r="E84" s="672"/>
      <c r="F84" s="672"/>
      <c r="G84" s="672"/>
      <c r="H84" s="672"/>
      <c r="I84" s="672"/>
      <c r="J84" s="672"/>
      <c r="K84" s="679"/>
      <c r="L84" s="683" t="str">
        <f>IF(基本情報入力シート!M118="","",基本情報入力シート!M118)</f>
        <v/>
      </c>
      <c r="M84" s="684" t="str">
        <f>IF(基本情報入力シート!R118="","",基本情報入力シート!R118)</f>
        <v/>
      </c>
      <c r="N84" s="684" t="str">
        <f>IF(基本情報入力シート!W118="","",基本情報入力シート!W118)</f>
        <v/>
      </c>
      <c r="O84" s="698" t="str">
        <f>IF(基本情報入力シート!X118="","",基本情報入力シート!X118)</f>
        <v/>
      </c>
      <c r="P84" s="706" t="str">
        <f>IF(基本情報入力シート!Y118="","",基本情報入力シート!Y118)</f>
        <v/>
      </c>
      <c r="Q84" s="716"/>
      <c r="R84" s="722"/>
      <c r="S84" s="729"/>
      <c r="T84" s="734"/>
      <c r="U84" s="734"/>
      <c r="V84" s="742"/>
    </row>
    <row r="85" spans="1:22" ht="27.75" customHeight="1">
      <c r="A85" s="652">
        <f t="shared" si="1"/>
        <v>67</v>
      </c>
      <c r="B85" s="663" t="str">
        <f>IF(基本情報入力シート!C119="","",基本情報入力シート!C119)</f>
        <v/>
      </c>
      <c r="C85" s="672"/>
      <c r="D85" s="672"/>
      <c r="E85" s="672"/>
      <c r="F85" s="672"/>
      <c r="G85" s="672"/>
      <c r="H85" s="672"/>
      <c r="I85" s="672"/>
      <c r="J85" s="672"/>
      <c r="K85" s="679"/>
      <c r="L85" s="683" t="str">
        <f>IF(基本情報入力シート!M119="","",基本情報入力シート!M119)</f>
        <v/>
      </c>
      <c r="M85" s="684" t="str">
        <f>IF(基本情報入力シート!R119="","",基本情報入力シート!R119)</f>
        <v/>
      </c>
      <c r="N85" s="684" t="str">
        <f>IF(基本情報入力シート!W119="","",基本情報入力シート!W119)</f>
        <v/>
      </c>
      <c r="O85" s="698" t="str">
        <f>IF(基本情報入力シート!X119="","",基本情報入力シート!X119)</f>
        <v/>
      </c>
      <c r="P85" s="706" t="str">
        <f>IF(基本情報入力シート!Y119="","",基本情報入力シート!Y119)</f>
        <v/>
      </c>
      <c r="Q85" s="716"/>
      <c r="R85" s="722"/>
      <c r="S85" s="729"/>
      <c r="T85" s="734"/>
      <c r="U85" s="734"/>
      <c r="V85" s="742"/>
    </row>
    <row r="86" spans="1:22" ht="27.75" customHeight="1">
      <c r="A86" s="652">
        <f t="shared" si="1"/>
        <v>68</v>
      </c>
      <c r="B86" s="663" t="str">
        <f>IF(基本情報入力シート!C120="","",基本情報入力シート!C120)</f>
        <v/>
      </c>
      <c r="C86" s="672"/>
      <c r="D86" s="672"/>
      <c r="E86" s="672"/>
      <c r="F86" s="672"/>
      <c r="G86" s="672"/>
      <c r="H86" s="672"/>
      <c r="I86" s="672"/>
      <c r="J86" s="672"/>
      <c r="K86" s="679"/>
      <c r="L86" s="683" t="str">
        <f>IF(基本情報入力シート!M120="","",基本情報入力シート!M120)</f>
        <v/>
      </c>
      <c r="M86" s="684" t="str">
        <f>IF(基本情報入力シート!R120="","",基本情報入力シート!R120)</f>
        <v/>
      </c>
      <c r="N86" s="684" t="str">
        <f>IF(基本情報入力シート!W120="","",基本情報入力シート!W120)</f>
        <v/>
      </c>
      <c r="O86" s="698" t="str">
        <f>IF(基本情報入力シート!X120="","",基本情報入力シート!X120)</f>
        <v/>
      </c>
      <c r="P86" s="706" t="str">
        <f>IF(基本情報入力シート!Y120="","",基本情報入力シート!Y120)</f>
        <v/>
      </c>
      <c r="Q86" s="716"/>
      <c r="R86" s="722"/>
      <c r="S86" s="729"/>
      <c r="T86" s="734"/>
      <c r="U86" s="734"/>
      <c r="V86" s="742"/>
    </row>
    <row r="87" spans="1:22" ht="27.75" customHeight="1">
      <c r="A87" s="652">
        <f t="shared" si="1"/>
        <v>69</v>
      </c>
      <c r="B87" s="663" t="str">
        <f>IF(基本情報入力シート!C121="","",基本情報入力シート!C121)</f>
        <v/>
      </c>
      <c r="C87" s="672"/>
      <c r="D87" s="672"/>
      <c r="E87" s="672"/>
      <c r="F87" s="672"/>
      <c r="G87" s="672"/>
      <c r="H87" s="672"/>
      <c r="I87" s="672"/>
      <c r="J87" s="672"/>
      <c r="K87" s="679"/>
      <c r="L87" s="683" t="str">
        <f>IF(基本情報入力シート!M121="","",基本情報入力シート!M121)</f>
        <v/>
      </c>
      <c r="M87" s="684" t="str">
        <f>IF(基本情報入力シート!R121="","",基本情報入力シート!R121)</f>
        <v/>
      </c>
      <c r="N87" s="684" t="str">
        <f>IF(基本情報入力シート!W121="","",基本情報入力シート!W121)</f>
        <v/>
      </c>
      <c r="O87" s="698" t="str">
        <f>IF(基本情報入力シート!X121="","",基本情報入力シート!X121)</f>
        <v/>
      </c>
      <c r="P87" s="706" t="str">
        <f>IF(基本情報入力シート!Y121="","",基本情報入力シート!Y121)</f>
        <v/>
      </c>
      <c r="Q87" s="716"/>
      <c r="R87" s="722"/>
      <c r="S87" s="729"/>
      <c r="T87" s="734"/>
      <c r="U87" s="734"/>
      <c r="V87" s="742"/>
    </row>
    <row r="88" spans="1:22" ht="27.75" customHeight="1">
      <c r="A88" s="652">
        <f t="shared" si="1"/>
        <v>70</v>
      </c>
      <c r="B88" s="663" t="str">
        <f>IF(基本情報入力シート!C122="","",基本情報入力シート!C122)</f>
        <v/>
      </c>
      <c r="C88" s="672"/>
      <c r="D88" s="672"/>
      <c r="E88" s="672"/>
      <c r="F88" s="672"/>
      <c r="G88" s="672"/>
      <c r="H88" s="672"/>
      <c r="I88" s="672"/>
      <c r="J88" s="672"/>
      <c r="K88" s="679"/>
      <c r="L88" s="683" t="str">
        <f>IF(基本情報入力シート!M122="","",基本情報入力シート!M122)</f>
        <v/>
      </c>
      <c r="M88" s="684" t="str">
        <f>IF(基本情報入力シート!R122="","",基本情報入力シート!R122)</f>
        <v/>
      </c>
      <c r="N88" s="684" t="str">
        <f>IF(基本情報入力シート!W122="","",基本情報入力シート!W122)</f>
        <v/>
      </c>
      <c r="O88" s="698" t="str">
        <f>IF(基本情報入力シート!X122="","",基本情報入力シート!X122)</f>
        <v/>
      </c>
      <c r="P88" s="706" t="str">
        <f>IF(基本情報入力シート!Y122="","",基本情報入力シート!Y122)</f>
        <v/>
      </c>
      <c r="Q88" s="716"/>
      <c r="R88" s="722"/>
      <c r="S88" s="729"/>
      <c r="T88" s="734"/>
      <c r="U88" s="734"/>
      <c r="V88" s="742"/>
    </row>
    <row r="89" spans="1:22" ht="27.75" customHeight="1">
      <c r="A89" s="652">
        <f t="shared" si="1"/>
        <v>71</v>
      </c>
      <c r="B89" s="663" t="str">
        <f>IF(基本情報入力シート!C123="","",基本情報入力シート!C123)</f>
        <v/>
      </c>
      <c r="C89" s="672"/>
      <c r="D89" s="672"/>
      <c r="E89" s="672"/>
      <c r="F89" s="672"/>
      <c r="G89" s="672"/>
      <c r="H89" s="672"/>
      <c r="I89" s="672"/>
      <c r="J89" s="672"/>
      <c r="K89" s="679"/>
      <c r="L89" s="683" t="str">
        <f>IF(基本情報入力シート!M123="","",基本情報入力シート!M123)</f>
        <v/>
      </c>
      <c r="M89" s="684" t="str">
        <f>IF(基本情報入力シート!R123="","",基本情報入力シート!R123)</f>
        <v/>
      </c>
      <c r="N89" s="684" t="str">
        <f>IF(基本情報入力シート!W123="","",基本情報入力シート!W123)</f>
        <v/>
      </c>
      <c r="O89" s="698" t="str">
        <f>IF(基本情報入力シート!X123="","",基本情報入力シート!X123)</f>
        <v/>
      </c>
      <c r="P89" s="706" t="str">
        <f>IF(基本情報入力シート!Y123="","",基本情報入力シート!Y123)</f>
        <v/>
      </c>
      <c r="Q89" s="716"/>
      <c r="R89" s="722"/>
      <c r="S89" s="729"/>
      <c r="T89" s="734"/>
      <c r="U89" s="734"/>
      <c r="V89" s="742"/>
    </row>
    <row r="90" spans="1:22" ht="27.75" customHeight="1">
      <c r="A90" s="652">
        <f t="shared" si="1"/>
        <v>72</v>
      </c>
      <c r="B90" s="663" t="str">
        <f>IF(基本情報入力シート!C124="","",基本情報入力シート!C124)</f>
        <v/>
      </c>
      <c r="C90" s="672"/>
      <c r="D90" s="672"/>
      <c r="E90" s="672"/>
      <c r="F90" s="672"/>
      <c r="G90" s="672"/>
      <c r="H90" s="672"/>
      <c r="I90" s="672"/>
      <c r="J90" s="672"/>
      <c r="K90" s="679"/>
      <c r="L90" s="683" t="str">
        <f>IF(基本情報入力シート!M124="","",基本情報入力シート!M124)</f>
        <v/>
      </c>
      <c r="M90" s="684" t="str">
        <f>IF(基本情報入力シート!R124="","",基本情報入力シート!R124)</f>
        <v/>
      </c>
      <c r="N90" s="684" t="str">
        <f>IF(基本情報入力シート!W124="","",基本情報入力シート!W124)</f>
        <v/>
      </c>
      <c r="O90" s="698" t="str">
        <f>IF(基本情報入力シート!X124="","",基本情報入力シート!X124)</f>
        <v/>
      </c>
      <c r="P90" s="706" t="str">
        <f>IF(基本情報入力シート!Y124="","",基本情報入力シート!Y124)</f>
        <v/>
      </c>
      <c r="Q90" s="716"/>
      <c r="R90" s="722"/>
      <c r="S90" s="729"/>
      <c r="T90" s="734"/>
      <c r="U90" s="734"/>
      <c r="V90" s="742"/>
    </row>
    <row r="91" spans="1:22" ht="27.75" customHeight="1">
      <c r="A91" s="652">
        <f t="shared" si="1"/>
        <v>73</v>
      </c>
      <c r="B91" s="663" t="str">
        <f>IF(基本情報入力シート!C125="","",基本情報入力シート!C125)</f>
        <v/>
      </c>
      <c r="C91" s="672"/>
      <c r="D91" s="672"/>
      <c r="E91" s="672"/>
      <c r="F91" s="672"/>
      <c r="G91" s="672"/>
      <c r="H91" s="672"/>
      <c r="I91" s="672"/>
      <c r="J91" s="672"/>
      <c r="K91" s="679"/>
      <c r="L91" s="683" t="str">
        <f>IF(基本情報入力シート!M125="","",基本情報入力シート!M125)</f>
        <v/>
      </c>
      <c r="M91" s="684" t="str">
        <f>IF(基本情報入力シート!R125="","",基本情報入力シート!R125)</f>
        <v/>
      </c>
      <c r="N91" s="684" t="str">
        <f>IF(基本情報入力シート!W125="","",基本情報入力シート!W125)</f>
        <v/>
      </c>
      <c r="O91" s="698" t="str">
        <f>IF(基本情報入力シート!X125="","",基本情報入力シート!X125)</f>
        <v/>
      </c>
      <c r="P91" s="706" t="str">
        <f>IF(基本情報入力シート!Y125="","",基本情報入力シート!Y125)</f>
        <v/>
      </c>
      <c r="Q91" s="716"/>
      <c r="R91" s="722"/>
      <c r="S91" s="729"/>
      <c r="T91" s="734"/>
      <c r="U91" s="734"/>
      <c r="V91" s="742"/>
    </row>
    <row r="92" spans="1:22" ht="27.75" customHeight="1">
      <c r="A92" s="652">
        <f t="shared" si="1"/>
        <v>74</v>
      </c>
      <c r="B92" s="663" t="str">
        <f>IF(基本情報入力シート!C126="","",基本情報入力シート!C126)</f>
        <v/>
      </c>
      <c r="C92" s="672"/>
      <c r="D92" s="672"/>
      <c r="E92" s="672"/>
      <c r="F92" s="672"/>
      <c r="G92" s="672"/>
      <c r="H92" s="672"/>
      <c r="I92" s="672"/>
      <c r="J92" s="672"/>
      <c r="K92" s="679"/>
      <c r="L92" s="683" t="str">
        <f>IF(基本情報入力シート!M126="","",基本情報入力シート!M126)</f>
        <v/>
      </c>
      <c r="M92" s="684" t="str">
        <f>IF(基本情報入力シート!R126="","",基本情報入力シート!R126)</f>
        <v/>
      </c>
      <c r="N92" s="684" t="str">
        <f>IF(基本情報入力シート!W126="","",基本情報入力シート!W126)</f>
        <v/>
      </c>
      <c r="O92" s="698" t="str">
        <f>IF(基本情報入力シート!X126="","",基本情報入力シート!X126)</f>
        <v/>
      </c>
      <c r="P92" s="706" t="str">
        <f>IF(基本情報入力シート!Y126="","",基本情報入力シート!Y126)</f>
        <v/>
      </c>
      <c r="Q92" s="716"/>
      <c r="R92" s="722"/>
      <c r="S92" s="729"/>
      <c r="T92" s="734"/>
      <c r="U92" s="734"/>
      <c r="V92" s="742"/>
    </row>
    <row r="93" spans="1:22" ht="27.75" customHeight="1">
      <c r="A93" s="652">
        <f t="shared" si="1"/>
        <v>75</v>
      </c>
      <c r="B93" s="663" t="str">
        <f>IF(基本情報入力シート!C127="","",基本情報入力シート!C127)</f>
        <v/>
      </c>
      <c r="C93" s="672"/>
      <c r="D93" s="672"/>
      <c r="E93" s="672"/>
      <c r="F93" s="672"/>
      <c r="G93" s="672"/>
      <c r="H93" s="672"/>
      <c r="I93" s="672"/>
      <c r="J93" s="672"/>
      <c r="K93" s="679"/>
      <c r="L93" s="683" t="str">
        <f>IF(基本情報入力シート!M127="","",基本情報入力シート!M127)</f>
        <v/>
      </c>
      <c r="M93" s="684" t="str">
        <f>IF(基本情報入力シート!R127="","",基本情報入力シート!R127)</f>
        <v/>
      </c>
      <c r="N93" s="684" t="str">
        <f>IF(基本情報入力シート!W127="","",基本情報入力シート!W127)</f>
        <v/>
      </c>
      <c r="O93" s="698" t="str">
        <f>IF(基本情報入力シート!X127="","",基本情報入力シート!X127)</f>
        <v/>
      </c>
      <c r="P93" s="706" t="str">
        <f>IF(基本情報入力シート!Y127="","",基本情報入力シート!Y127)</f>
        <v/>
      </c>
      <c r="Q93" s="716"/>
      <c r="R93" s="722"/>
      <c r="S93" s="729"/>
      <c r="T93" s="734"/>
      <c r="U93" s="734"/>
      <c r="V93" s="742"/>
    </row>
    <row r="94" spans="1:22" ht="27.75" customHeight="1">
      <c r="A94" s="652">
        <f t="shared" si="1"/>
        <v>76</v>
      </c>
      <c r="B94" s="663" t="str">
        <f>IF(基本情報入力シート!C128="","",基本情報入力シート!C128)</f>
        <v/>
      </c>
      <c r="C94" s="672"/>
      <c r="D94" s="672"/>
      <c r="E94" s="672"/>
      <c r="F94" s="672"/>
      <c r="G94" s="672"/>
      <c r="H94" s="672"/>
      <c r="I94" s="672"/>
      <c r="J94" s="672"/>
      <c r="K94" s="679"/>
      <c r="L94" s="683" t="str">
        <f>IF(基本情報入力シート!M128="","",基本情報入力シート!M128)</f>
        <v/>
      </c>
      <c r="M94" s="684" t="str">
        <f>IF(基本情報入力シート!R128="","",基本情報入力シート!R128)</f>
        <v/>
      </c>
      <c r="N94" s="684" t="str">
        <f>IF(基本情報入力シート!W128="","",基本情報入力シート!W128)</f>
        <v/>
      </c>
      <c r="O94" s="698" t="str">
        <f>IF(基本情報入力シート!X128="","",基本情報入力シート!X128)</f>
        <v/>
      </c>
      <c r="P94" s="706" t="str">
        <f>IF(基本情報入力シート!Y128="","",基本情報入力シート!Y128)</f>
        <v/>
      </c>
      <c r="Q94" s="716"/>
      <c r="R94" s="722"/>
      <c r="S94" s="729"/>
      <c r="T94" s="734"/>
      <c r="U94" s="734"/>
      <c r="V94" s="742"/>
    </row>
    <row r="95" spans="1:22" ht="27.75" customHeight="1">
      <c r="A95" s="652">
        <f t="shared" si="1"/>
        <v>77</v>
      </c>
      <c r="B95" s="663" t="str">
        <f>IF(基本情報入力シート!C129="","",基本情報入力シート!C129)</f>
        <v/>
      </c>
      <c r="C95" s="672"/>
      <c r="D95" s="672"/>
      <c r="E95" s="672"/>
      <c r="F95" s="672"/>
      <c r="G95" s="672"/>
      <c r="H95" s="672"/>
      <c r="I95" s="672"/>
      <c r="J95" s="672"/>
      <c r="K95" s="679"/>
      <c r="L95" s="683" t="str">
        <f>IF(基本情報入力シート!M129="","",基本情報入力シート!M129)</f>
        <v/>
      </c>
      <c r="M95" s="684" t="str">
        <f>IF(基本情報入力シート!R129="","",基本情報入力シート!R129)</f>
        <v/>
      </c>
      <c r="N95" s="684" t="str">
        <f>IF(基本情報入力シート!W129="","",基本情報入力シート!W129)</f>
        <v/>
      </c>
      <c r="O95" s="698" t="str">
        <f>IF(基本情報入力シート!X129="","",基本情報入力シート!X129)</f>
        <v/>
      </c>
      <c r="P95" s="706" t="str">
        <f>IF(基本情報入力シート!Y129="","",基本情報入力シート!Y129)</f>
        <v/>
      </c>
      <c r="Q95" s="716"/>
      <c r="R95" s="722"/>
      <c r="S95" s="729"/>
      <c r="T95" s="734"/>
      <c r="U95" s="734"/>
      <c r="V95" s="742"/>
    </row>
    <row r="96" spans="1:22" ht="27.75" customHeight="1">
      <c r="A96" s="652">
        <f t="shared" si="1"/>
        <v>78</v>
      </c>
      <c r="B96" s="663" t="str">
        <f>IF(基本情報入力シート!C130="","",基本情報入力シート!C130)</f>
        <v/>
      </c>
      <c r="C96" s="672"/>
      <c r="D96" s="672"/>
      <c r="E96" s="672"/>
      <c r="F96" s="672"/>
      <c r="G96" s="672"/>
      <c r="H96" s="672"/>
      <c r="I96" s="672"/>
      <c r="J96" s="672"/>
      <c r="K96" s="679"/>
      <c r="L96" s="683" t="str">
        <f>IF(基本情報入力シート!M130="","",基本情報入力シート!M130)</f>
        <v/>
      </c>
      <c r="M96" s="684" t="str">
        <f>IF(基本情報入力シート!R130="","",基本情報入力シート!R130)</f>
        <v/>
      </c>
      <c r="N96" s="684" t="str">
        <f>IF(基本情報入力シート!W130="","",基本情報入力シート!W130)</f>
        <v/>
      </c>
      <c r="O96" s="698" t="str">
        <f>IF(基本情報入力シート!X130="","",基本情報入力シート!X130)</f>
        <v/>
      </c>
      <c r="P96" s="706" t="str">
        <f>IF(基本情報入力シート!Y130="","",基本情報入力シート!Y130)</f>
        <v/>
      </c>
      <c r="Q96" s="716"/>
      <c r="R96" s="722"/>
      <c r="S96" s="729"/>
      <c r="T96" s="734"/>
      <c r="U96" s="734"/>
      <c r="V96" s="742"/>
    </row>
    <row r="97" spans="1:22" ht="27.75" customHeight="1">
      <c r="A97" s="652">
        <f t="shared" si="1"/>
        <v>79</v>
      </c>
      <c r="B97" s="663" t="str">
        <f>IF(基本情報入力シート!C131="","",基本情報入力シート!C131)</f>
        <v/>
      </c>
      <c r="C97" s="672"/>
      <c r="D97" s="672"/>
      <c r="E97" s="672"/>
      <c r="F97" s="672"/>
      <c r="G97" s="672"/>
      <c r="H97" s="672"/>
      <c r="I97" s="672"/>
      <c r="J97" s="672"/>
      <c r="K97" s="679"/>
      <c r="L97" s="683" t="str">
        <f>IF(基本情報入力シート!M131="","",基本情報入力シート!M131)</f>
        <v/>
      </c>
      <c r="M97" s="684" t="str">
        <f>IF(基本情報入力シート!R131="","",基本情報入力シート!R131)</f>
        <v/>
      </c>
      <c r="N97" s="684" t="str">
        <f>IF(基本情報入力シート!W131="","",基本情報入力シート!W131)</f>
        <v/>
      </c>
      <c r="O97" s="698" t="str">
        <f>IF(基本情報入力シート!X131="","",基本情報入力シート!X131)</f>
        <v/>
      </c>
      <c r="P97" s="706" t="str">
        <f>IF(基本情報入力シート!Y131="","",基本情報入力シート!Y131)</f>
        <v/>
      </c>
      <c r="Q97" s="716"/>
      <c r="R97" s="722"/>
      <c r="S97" s="729"/>
      <c r="T97" s="734"/>
      <c r="U97" s="734"/>
      <c r="V97" s="742"/>
    </row>
    <row r="98" spans="1:22" ht="27.75" customHeight="1">
      <c r="A98" s="652">
        <f t="shared" si="1"/>
        <v>80</v>
      </c>
      <c r="B98" s="663" t="str">
        <f>IF(基本情報入力シート!C132="","",基本情報入力シート!C132)</f>
        <v/>
      </c>
      <c r="C98" s="672"/>
      <c r="D98" s="672"/>
      <c r="E98" s="672"/>
      <c r="F98" s="672"/>
      <c r="G98" s="672"/>
      <c r="H98" s="672"/>
      <c r="I98" s="672"/>
      <c r="J98" s="672"/>
      <c r="K98" s="679"/>
      <c r="L98" s="683" t="str">
        <f>IF(基本情報入力シート!M132="","",基本情報入力シート!M132)</f>
        <v/>
      </c>
      <c r="M98" s="684" t="str">
        <f>IF(基本情報入力シート!R132="","",基本情報入力シート!R132)</f>
        <v/>
      </c>
      <c r="N98" s="684" t="str">
        <f>IF(基本情報入力シート!W132="","",基本情報入力シート!W132)</f>
        <v/>
      </c>
      <c r="O98" s="698" t="str">
        <f>IF(基本情報入力シート!X132="","",基本情報入力シート!X132)</f>
        <v/>
      </c>
      <c r="P98" s="706" t="str">
        <f>IF(基本情報入力シート!Y132="","",基本情報入力シート!Y132)</f>
        <v/>
      </c>
      <c r="Q98" s="716"/>
      <c r="R98" s="722"/>
      <c r="S98" s="729"/>
      <c r="T98" s="734"/>
      <c r="U98" s="734"/>
      <c r="V98" s="742"/>
    </row>
    <row r="99" spans="1:22" ht="27.75" customHeight="1">
      <c r="A99" s="652">
        <f t="shared" si="1"/>
        <v>81</v>
      </c>
      <c r="B99" s="663" t="str">
        <f>IF(基本情報入力シート!C133="","",基本情報入力シート!C133)</f>
        <v/>
      </c>
      <c r="C99" s="672"/>
      <c r="D99" s="672"/>
      <c r="E99" s="672"/>
      <c r="F99" s="672"/>
      <c r="G99" s="672"/>
      <c r="H99" s="672"/>
      <c r="I99" s="672"/>
      <c r="J99" s="672"/>
      <c r="K99" s="679"/>
      <c r="L99" s="683" t="str">
        <f>IF(基本情報入力シート!M133="","",基本情報入力シート!M133)</f>
        <v/>
      </c>
      <c r="M99" s="684" t="str">
        <f>IF(基本情報入力シート!R133="","",基本情報入力シート!R133)</f>
        <v/>
      </c>
      <c r="N99" s="684" t="str">
        <f>IF(基本情報入力シート!W133="","",基本情報入力シート!W133)</f>
        <v/>
      </c>
      <c r="O99" s="698" t="str">
        <f>IF(基本情報入力シート!X133="","",基本情報入力シート!X133)</f>
        <v/>
      </c>
      <c r="P99" s="706" t="str">
        <f>IF(基本情報入力シート!Y133="","",基本情報入力シート!Y133)</f>
        <v/>
      </c>
      <c r="Q99" s="716"/>
      <c r="R99" s="722"/>
      <c r="S99" s="729"/>
      <c r="T99" s="734"/>
      <c r="U99" s="734"/>
      <c r="V99" s="742"/>
    </row>
    <row r="100" spans="1:22" ht="27.75" customHeight="1">
      <c r="A100" s="652">
        <f t="shared" si="1"/>
        <v>82</v>
      </c>
      <c r="B100" s="663" t="str">
        <f>IF(基本情報入力シート!C134="","",基本情報入力シート!C134)</f>
        <v/>
      </c>
      <c r="C100" s="672"/>
      <c r="D100" s="672"/>
      <c r="E100" s="672"/>
      <c r="F100" s="672"/>
      <c r="G100" s="672"/>
      <c r="H100" s="672"/>
      <c r="I100" s="672"/>
      <c r="J100" s="672"/>
      <c r="K100" s="679"/>
      <c r="L100" s="683" t="str">
        <f>IF(基本情報入力シート!M134="","",基本情報入力シート!M134)</f>
        <v/>
      </c>
      <c r="M100" s="684" t="str">
        <f>IF(基本情報入力シート!R134="","",基本情報入力シート!R134)</f>
        <v/>
      </c>
      <c r="N100" s="684" t="str">
        <f>IF(基本情報入力シート!W134="","",基本情報入力シート!W134)</f>
        <v/>
      </c>
      <c r="O100" s="698" t="str">
        <f>IF(基本情報入力シート!X134="","",基本情報入力シート!X134)</f>
        <v/>
      </c>
      <c r="P100" s="706" t="str">
        <f>IF(基本情報入力シート!Y134="","",基本情報入力シート!Y134)</f>
        <v/>
      </c>
      <c r="Q100" s="716"/>
      <c r="R100" s="722"/>
      <c r="S100" s="729"/>
      <c r="T100" s="734"/>
      <c r="U100" s="734"/>
      <c r="V100" s="742"/>
    </row>
    <row r="101" spans="1:22" ht="27.75" customHeight="1">
      <c r="A101" s="652">
        <f t="shared" si="1"/>
        <v>83</v>
      </c>
      <c r="B101" s="663" t="str">
        <f>IF(基本情報入力シート!C135="","",基本情報入力シート!C135)</f>
        <v/>
      </c>
      <c r="C101" s="672"/>
      <c r="D101" s="672"/>
      <c r="E101" s="672"/>
      <c r="F101" s="672"/>
      <c r="G101" s="672"/>
      <c r="H101" s="672"/>
      <c r="I101" s="672"/>
      <c r="J101" s="672"/>
      <c r="K101" s="679"/>
      <c r="L101" s="683" t="str">
        <f>IF(基本情報入力シート!M135="","",基本情報入力シート!M135)</f>
        <v/>
      </c>
      <c r="M101" s="684" t="str">
        <f>IF(基本情報入力シート!R135="","",基本情報入力シート!R135)</f>
        <v/>
      </c>
      <c r="N101" s="684" t="str">
        <f>IF(基本情報入力シート!W135="","",基本情報入力シート!W135)</f>
        <v/>
      </c>
      <c r="O101" s="698" t="str">
        <f>IF(基本情報入力シート!X135="","",基本情報入力シート!X135)</f>
        <v/>
      </c>
      <c r="P101" s="706" t="str">
        <f>IF(基本情報入力シート!Y135="","",基本情報入力シート!Y135)</f>
        <v/>
      </c>
      <c r="Q101" s="716"/>
      <c r="R101" s="722"/>
      <c r="S101" s="729"/>
      <c r="T101" s="734"/>
      <c r="U101" s="734"/>
      <c r="V101" s="742"/>
    </row>
    <row r="102" spans="1:22" ht="27.75" customHeight="1">
      <c r="A102" s="652">
        <f t="shared" si="1"/>
        <v>84</v>
      </c>
      <c r="B102" s="663" t="str">
        <f>IF(基本情報入力シート!C136="","",基本情報入力シート!C136)</f>
        <v/>
      </c>
      <c r="C102" s="672"/>
      <c r="D102" s="672"/>
      <c r="E102" s="672"/>
      <c r="F102" s="672"/>
      <c r="G102" s="672"/>
      <c r="H102" s="672"/>
      <c r="I102" s="672"/>
      <c r="J102" s="672"/>
      <c r="K102" s="679"/>
      <c r="L102" s="683" t="str">
        <f>IF(基本情報入力シート!M136="","",基本情報入力シート!M136)</f>
        <v/>
      </c>
      <c r="M102" s="684" t="str">
        <f>IF(基本情報入力シート!R136="","",基本情報入力シート!R136)</f>
        <v/>
      </c>
      <c r="N102" s="684" t="str">
        <f>IF(基本情報入力シート!W136="","",基本情報入力シート!W136)</f>
        <v/>
      </c>
      <c r="O102" s="698" t="str">
        <f>IF(基本情報入力シート!X136="","",基本情報入力シート!X136)</f>
        <v/>
      </c>
      <c r="P102" s="706" t="str">
        <f>IF(基本情報入力シート!Y136="","",基本情報入力シート!Y136)</f>
        <v/>
      </c>
      <c r="Q102" s="716"/>
      <c r="R102" s="722"/>
      <c r="S102" s="729"/>
      <c r="T102" s="734"/>
      <c r="U102" s="734"/>
      <c r="V102" s="742"/>
    </row>
    <row r="103" spans="1:22" ht="27.75" customHeight="1">
      <c r="A103" s="652">
        <f t="shared" si="1"/>
        <v>85</v>
      </c>
      <c r="B103" s="663" t="str">
        <f>IF(基本情報入力シート!C137="","",基本情報入力シート!C137)</f>
        <v/>
      </c>
      <c r="C103" s="672"/>
      <c r="D103" s="672"/>
      <c r="E103" s="672"/>
      <c r="F103" s="672"/>
      <c r="G103" s="672"/>
      <c r="H103" s="672"/>
      <c r="I103" s="672"/>
      <c r="J103" s="672"/>
      <c r="K103" s="679"/>
      <c r="L103" s="683" t="str">
        <f>IF(基本情報入力シート!M137="","",基本情報入力シート!M137)</f>
        <v/>
      </c>
      <c r="M103" s="684" t="str">
        <f>IF(基本情報入力シート!R137="","",基本情報入力シート!R137)</f>
        <v/>
      </c>
      <c r="N103" s="684" t="str">
        <f>IF(基本情報入力シート!W137="","",基本情報入力シート!W137)</f>
        <v/>
      </c>
      <c r="O103" s="698" t="str">
        <f>IF(基本情報入力シート!X137="","",基本情報入力シート!X137)</f>
        <v/>
      </c>
      <c r="P103" s="706" t="str">
        <f>IF(基本情報入力シート!Y137="","",基本情報入力シート!Y137)</f>
        <v/>
      </c>
      <c r="Q103" s="716"/>
      <c r="R103" s="722"/>
      <c r="S103" s="729"/>
      <c r="T103" s="734"/>
      <c r="U103" s="734"/>
      <c r="V103" s="742"/>
    </row>
    <row r="104" spans="1:22" ht="27.75" customHeight="1">
      <c r="A104" s="652">
        <f t="shared" si="1"/>
        <v>86</v>
      </c>
      <c r="B104" s="663" t="str">
        <f>IF(基本情報入力シート!C138="","",基本情報入力シート!C138)</f>
        <v/>
      </c>
      <c r="C104" s="672"/>
      <c r="D104" s="672"/>
      <c r="E104" s="672"/>
      <c r="F104" s="672"/>
      <c r="G104" s="672"/>
      <c r="H104" s="672"/>
      <c r="I104" s="672"/>
      <c r="J104" s="672"/>
      <c r="K104" s="679"/>
      <c r="L104" s="683" t="str">
        <f>IF(基本情報入力シート!M138="","",基本情報入力シート!M138)</f>
        <v/>
      </c>
      <c r="M104" s="684" t="str">
        <f>IF(基本情報入力シート!R138="","",基本情報入力シート!R138)</f>
        <v/>
      </c>
      <c r="N104" s="684" t="str">
        <f>IF(基本情報入力シート!W138="","",基本情報入力シート!W138)</f>
        <v/>
      </c>
      <c r="O104" s="698" t="str">
        <f>IF(基本情報入力シート!X138="","",基本情報入力シート!X138)</f>
        <v/>
      </c>
      <c r="P104" s="706" t="str">
        <f>IF(基本情報入力シート!Y138="","",基本情報入力シート!Y138)</f>
        <v/>
      </c>
      <c r="Q104" s="716"/>
      <c r="R104" s="722"/>
      <c r="S104" s="729"/>
      <c r="T104" s="734"/>
      <c r="U104" s="734"/>
      <c r="V104" s="742"/>
    </row>
    <row r="105" spans="1:22" ht="27.75" customHeight="1">
      <c r="A105" s="652">
        <f t="shared" si="1"/>
        <v>87</v>
      </c>
      <c r="B105" s="663" t="str">
        <f>IF(基本情報入力シート!C139="","",基本情報入力シート!C139)</f>
        <v/>
      </c>
      <c r="C105" s="672"/>
      <c r="D105" s="672"/>
      <c r="E105" s="672"/>
      <c r="F105" s="672"/>
      <c r="G105" s="672"/>
      <c r="H105" s="672"/>
      <c r="I105" s="672"/>
      <c r="J105" s="672"/>
      <c r="K105" s="679"/>
      <c r="L105" s="683" t="str">
        <f>IF(基本情報入力シート!M139="","",基本情報入力シート!M139)</f>
        <v/>
      </c>
      <c r="M105" s="684" t="str">
        <f>IF(基本情報入力シート!R139="","",基本情報入力シート!R139)</f>
        <v/>
      </c>
      <c r="N105" s="684" t="str">
        <f>IF(基本情報入力シート!W139="","",基本情報入力シート!W139)</f>
        <v/>
      </c>
      <c r="O105" s="698" t="str">
        <f>IF(基本情報入力シート!X139="","",基本情報入力シート!X139)</f>
        <v/>
      </c>
      <c r="P105" s="706" t="str">
        <f>IF(基本情報入力シート!Y139="","",基本情報入力シート!Y139)</f>
        <v/>
      </c>
      <c r="Q105" s="716"/>
      <c r="R105" s="722"/>
      <c r="S105" s="729"/>
      <c r="T105" s="734"/>
      <c r="U105" s="734"/>
      <c r="V105" s="742"/>
    </row>
    <row r="106" spans="1:22" ht="27.75" customHeight="1">
      <c r="A106" s="652">
        <f t="shared" si="1"/>
        <v>88</v>
      </c>
      <c r="B106" s="663" t="str">
        <f>IF(基本情報入力シート!C140="","",基本情報入力シート!C140)</f>
        <v/>
      </c>
      <c r="C106" s="672"/>
      <c r="D106" s="672"/>
      <c r="E106" s="672"/>
      <c r="F106" s="672"/>
      <c r="G106" s="672"/>
      <c r="H106" s="672"/>
      <c r="I106" s="672"/>
      <c r="J106" s="672"/>
      <c r="K106" s="679"/>
      <c r="L106" s="683" t="str">
        <f>IF(基本情報入力シート!M140="","",基本情報入力シート!M140)</f>
        <v/>
      </c>
      <c r="M106" s="684" t="str">
        <f>IF(基本情報入力シート!R140="","",基本情報入力シート!R140)</f>
        <v/>
      </c>
      <c r="N106" s="684" t="str">
        <f>IF(基本情報入力シート!W140="","",基本情報入力シート!W140)</f>
        <v/>
      </c>
      <c r="O106" s="698" t="str">
        <f>IF(基本情報入力シート!X140="","",基本情報入力シート!X140)</f>
        <v/>
      </c>
      <c r="P106" s="706" t="str">
        <f>IF(基本情報入力シート!Y140="","",基本情報入力シート!Y140)</f>
        <v/>
      </c>
      <c r="Q106" s="716"/>
      <c r="R106" s="722"/>
      <c r="S106" s="729"/>
      <c r="T106" s="734"/>
      <c r="U106" s="734"/>
      <c r="V106" s="742"/>
    </row>
    <row r="107" spans="1:22" ht="27.75" customHeight="1">
      <c r="A107" s="652">
        <f t="shared" si="1"/>
        <v>89</v>
      </c>
      <c r="B107" s="663" t="str">
        <f>IF(基本情報入力シート!C141="","",基本情報入力シート!C141)</f>
        <v/>
      </c>
      <c r="C107" s="672"/>
      <c r="D107" s="672"/>
      <c r="E107" s="672"/>
      <c r="F107" s="672"/>
      <c r="G107" s="672"/>
      <c r="H107" s="672"/>
      <c r="I107" s="672"/>
      <c r="J107" s="672"/>
      <c r="K107" s="679"/>
      <c r="L107" s="683" t="str">
        <f>IF(基本情報入力シート!M141="","",基本情報入力シート!M141)</f>
        <v/>
      </c>
      <c r="M107" s="684" t="str">
        <f>IF(基本情報入力シート!R141="","",基本情報入力シート!R141)</f>
        <v/>
      </c>
      <c r="N107" s="684" t="str">
        <f>IF(基本情報入力シート!W141="","",基本情報入力シート!W141)</f>
        <v/>
      </c>
      <c r="O107" s="698" t="str">
        <f>IF(基本情報入力シート!X141="","",基本情報入力シート!X141)</f>
        <v/>
      </c>
      <c r="P107" s="706" t="str">
        <f>IF(基本情報入力シート!Y141="","",基本情報入力シート!Y141)</f>
        <v/>
      </c>
      <c r="Q107" s="716"/>
      <c r="R107" s="722"/>
      <c r="S107" s="729"/>
      <c r="T107" s="734"/>
      <c r="U107" s="734"/>
      <c r="V107" s="742"/>
    </row>
    <row r="108" spans="1:22" ht="27.75" customHeight="1">
      <c r="A108" s="652">
        <f t="shared" si="1"/>
        <v>90</v>
      </c>
      <c r="B108" s="663" t="str">
        <f>IF(基本情報入力シート!C142="","",基本情報入力シート!C142)</f>
        <v/>
      </c>
      <c r="C108" s="672"/>
      <c r="D108" s="672"/>
      <c r="E108" s="672"/>
      <c r="F108" s="672"/>
      <c r="G108" s="672"/>
      <c r="H108" s="672"/>
      <c r="I108" s="672"/>
      <c r="J108" s="672"/>
      <c r="K108" s="679"/>
      <c r="L108" s="683" t="str">
        <f>IF(基本情報入力シート!M142="","",基本情報入力シート!M142)</f>
        <v/>
      </c>
      <c r="M108" s="684" t="str">
        <f>IF(基本情報入力シート!R142="","",基本情報入力シート!R142)</f>
        <v/>
      </c>
      <c r="N108" s="684" t="str">
        <f>IF(基本情報入力シート!W142="","",基本情報入力シート!W142)</f>
        <v/>
      </c>
      <c r="O108" s="698" t="str">
        <f>IF(基本情報入力シート!X142="","",基本情報入力シート!X142)</f>
        <v/>
      </c>
      <c r="P108" s="706" t="str">
        <f>IF(基本情報入力シート!Y142="","",基本情報入力シート!Y142)</f>
        <v/>
      </c>
      <c r="Q108" s="716"/>
      <c r="R108" s="722"/>
      <c r="S108" s="729"/>
      <c r="T108" s="734"/>
      <c r="U108" s="734"/>
      <c r="V108" s="742"/>
    </row>
    <row r="109" spans="1:22" ht="27.75" customHeight="1">
      <c r="A109" s="652">
        <f t="shared" si="1"/>
        <v>91</v>
      </c>
      <c r="B109" s="663" t="str">
        <f>IF(基本情報入力シート!C143="","",基本情報入力シート!C143)</f>
        <v/>
      </c>
      <c r="C109" s="672"/>
      <c r="D109" s="672"/>
      <c r="E109" s="672"/>
      <c r="F109" s="672"/>
      <c r="G109" s="672"/>
      <c r="H109" s="672"/>
      <c r="I109" s="672"/>
      <c r="J109" s="672"/>
      <c r="K109" s="679"/>
      <c r="L109" s="683" t="str">
        <f>IF(基本情報入力シート!M143="","",基本情報入力シート!M143)</f>
        <v/>
      </c>
      <c r="M109" s="684" t="str">
        <f>IF(基本情報入力シート!R143="","",基本情報入力シート!R143)</f>
        <v/>
      </c>
      <c r="N109" s="684" t="str">
        <f>IF(基本情報入力シート!W143="","",基本情報入力シート!W143)</f>
        <v/>
      </c>
      <c r="O109" s="698" t="str">
        <f>IF(基本情報入力シート!X143="","",基本情報入力シート!X143)</f>
        <v/>
      </c>
      <c r="P109" s="706" t="str">
        <f>IF(基本情報入力シート!Y143="","",基本情報入力シート!Y143)</f>
        <v/>
      </c>
      <c r="Q109" s="716"/>
      <c r="R109" s="722"/>
      <c r="S109" s="729"/>
      <c r="T109" s="734"/>
      <c r="U109" s="734"/>
      <c r="V109" s="742"/>
    </row>
    <row r="110" spans="1:22" ht="27.75" customHeight="1">
      <c r="A110" s="652">
        <f t="shared" si="1"/>
        <v>92</v>
      </c>
      <c r="B110" s="663" t="str">
        <f>IF(基本情報入力シート!C144="","",基本情報入力シート!C144)</f>
        <v/>
      </c>
      <c r="C110" s="672"/>
      <c r="D110" s="672"/>
      <c r="E110" s="672"/>
      <c r="F110" s="672"/>
      <c r="G110" s="672"/>
      <c r="H110" s="672"/>
      <c r="I110" s="672"/>
      <c r="J110" s="672"/>
      <c r="K110" s="679"/>
      <c r="L110" s="683" t="str">
        <f>IF(基本情報入力シート!M144="","",基本情報入力シート!M144)</f>
        <v/>
      </c>
      <c r="M110" s="684" t="str">
        <f>IF(基本情報入力シート!R144="","",基本情報入力シート!R144)</f>
        <v/>
      </c>
      <c r="N110" s="684" t="str">
        <f>IF(基本情報入力シート!W144="","",基本情報入力シート!W144)</f>
        <v/>
      </c>
      <c r="O110" s="698" t="str">
        <f>IF(基本情報入力シート!X144="","",基本情報入力シート!X144)</f>
        <v/>
      </c>
      <c r="P110" s="706" t="str">
        <f>IF(基本情報入力シート!Y144="","",基本情報入力シート!Y144)</f>
        <v/>
      </c>
      <c r="Q110" s="716"/>
      <c r="R110" s="722"/>
      <c r="S110" s="729"/>
      <c r="T110" s="734"/>
      <c r="U110" s="734"/>
      <c r="V110" s="742"/>
    </row>
    <row r="111" spans="1:22" ht="27.75" customHeight="1">
      <c r="A111" s="652">
        <f t="shared" si="1"/>
        <v>93</v>
      </c>
      <c r="B111" s="663" t="str">
        <f>IF(基本情報入力シート!C145="","",基本情報入力シート!C145)</f>
        <v/>
      </c>
      <c r="C111" s="672"/>
      <c r="D111" s="672"/>
      <c r="E111" s="672"/>
      <c r="F111" s="672"/>
      <c r="G111" s="672"/>
      <c r="H111" s="672"/>
      <c r="I111" s="672"/>
      <c r="J111" s="672"/>
      <c r="K111" s="679"/>
      <c r="L111" s="683" t="str">
        <f>IF(基本情報入力シート!M145="","",基本情報入力シート!M145)</f>
        <v/>
      </c>
      <c r="M111" s="684" t="str">
        <f>IF(基本情報入力シート!R145="","",基本情報入力シート!R145)</f>
        <v/>
      </c>
      <c r="N111" s="684" t="str">
        <f>IF(基本情報入力シート!W145="","",基本情報入力シート!W145)</f>
        <v/>
      </c>
      <c r="O111" s="698" t="str">
        <f>IF(基本情報入力シート!X145="","",基本情報入力シート!X145)</f>
        <v/>
      </c>
      <c r="P111" s="706" t="str">
        <f>IF(基本情報入力シート!Y145="","",基本情報入力シート!Y145)</f>
        <v/>
      </c>
      <c r="Q111" s="716"/>
      <c r="R111" s="722"/>
      <c r="S111" s="729"/>
      <c r="T111" s="734"/>
      <c r="U111" s="734"/>
      <c r="V111" s="742"/>
    </row>
    <row r="112" spans="1:22" ht="27.75" customHeight="1">
      <c r="A112" s="652">
        <f t="shared" si="1"/>
        <v>94</v>
      </c>
      <c r="B112" s="663" t="str">
        <f>IF(基本情報入力シート!C146="","",基本情報入力シート!C146)</f>
        <v/>
      </c>
      <c r="C112" s="672"/>
      <c r="D112" s="672"/>
      <c r="E112" s="672"/>
      <c r="F112" s="672"/>
      <c r="G112" s="672"/>
      <c r="H112" s="672"/>
      <c r="I112" s="672"/>
      <c r="J112" s="672"/>
      <c r="K112" s="679"/>
      <c r="L112" s="683" t="str">
        <f>IF(基本情報入力シート!M146="","",基本情報入力シート!M146)</f>
        <v/>
      </c>
      <c r="M112" s="684" t="str">
        <f>IF(基本情報入力シート!R146="","",基本情報入力シート!R146)</f>
        <v/>
      </c>
      <c r="N112" s="684" t="str">
        <f>IF(基本情報入力シート!W146="","",基本情報入力シート!W146)</f>
        <v/>
      </c>
      <c r="O112" s="698" t="str">
        <f>IF(基本情報入力シート!X146="","",基本情報入力シート!X146)</f>
        <v/>
      </c>
      <c r="P112" s="706" t="str">
        <f>IF(基本情報入力シート!Y146="","",基本情報入力シート!Y146)</f>
        <v/>
      </c>
      <c r="Q112" s="716"/>
      <c r="R112" s="722"/>
      <c r="S112" s="729"/>
      <c r="T112" s="734"/>
      <c r="U112" s="734"/>
      <c r="V112" s="742"/>
    </row>
    <row r="113" spans="1:22" ht="27.75" customHeight="1">
      <c r="A113" s="652">
        <f t="shared" si="1"/>
        <v>95</v>
      </c>
      <c r="B113" s="663" t="str">
        <f>IF(基本情報入力シート!C147="","",基本情報入力シート!C147)</f>
        <v/>
      </c>
      <c r="C113" s="672"/>
      <c r="D113" s="672"/>
      <c r="E113" s="672"/>
      <c r="F113" s="672"/>
      <c r="G113" s="672"/>
      <c r="H113" s="672"/>
      <c r="I113" s="672"/>
      <c r="J113" s="672"/>
      <c r="K113" s="679"/>
      <c r="L113" s="683" t="str">
        <f>IF(基本情報入力シート!M147="","",基本情報入力シート!M147)</f>
        <v/>
      </c>
      <c r="M113" s="684" t="str">
        <f>IF(基本情報入力シート!R147="","",基本情報入力シート!R147)</f>
        <v/>
      </c>
      <c r="N113" s="684" t="str">
        <f>IF(基本情報入力シート!W147="","",基本情報入力シート!W147)</f>
        <v/>
      </c>
      <c r="O113" s="698" t="str">
        <f>IF(基本情報入力シート!X147="","",基本情報入力シート!X147)</f>
        <v/>
      </c>
      <c r="P113" s="706" t="str">
        <f>IF(基本情報入力シート!Y147="","",基本情報入力シート!Y147)</f>
        <v/>
      </c>
      <c r="Q113" s="716"/>
      <c r="R113" s="722"/>
      <c r="S113" s="729"/>
      <c r="T113" s="734"/>
      <c r="U113" s="734"/>
      <c r="V113" s="742"/>
    </row>
    <row r="114" spans="1:22" ht="27.75" customHeight="1">
      <c r="A114" s="652">
        <f t="shared" si="1"/>
        <v>96</v>
      </c>
      <c r="B114" s="663" t="str">
        <f>IF(基本情報入力シート!C148="","",基本情報入力シート!C148)</f>
        <v/>
      </c>
      <c r="C114" s="672"/>
      <c r="D114" s="672"/>
      <c r="E114" s="672"/>
      <c r="F114" s="672"/>
      <c r="G114" s="672"/>
      <c r="H114" s="672"/>
      <c r="I114" s="672"/>
      <c r="J114" s="672"/>
      <c r="K114" s="679"/>
      <c r="L114" s="683" t="str">
        <f>IF(基本情報入力シート!M148="","",基本情報入力シート!M148)</f>
        <v/>
      </c>
      <c r="M114" s="684" t="str">
        <f>IF(基本情報入力シート!R148="","",基本情報入力シート!R148)</f>
        <v/>
      </c>
      <c r="N114" s="684" t="str">
        <f>IF(基本情報入力シート!W148="","",基本情報入力シート!W148)</f>
        <v/>
      </c>
      <c r="O114" s="698" t="str">
        <f>IF(基本情報入力シート!X148="","",基本情報入力シート!X148)</f>
        <v/>
      </c>
      <c r="P114" s="706" t="str">
        <f>IF(基本情報入力シート!Y148="","",基本情報入力シート!Y148)</f>
        <v/>
      </c>
      <c r="Q114" s="716"/>
      <c r="R114" s="722"/>
      <c r="S114" s="729"/>
      <c r="T114" s="734"/>
      <c r="U114" s="734"/>
      <c r="V114" s="742"/>
    </row>
    <row r="115" spans="1:22" ht="27.75" customHeight="1">
      <c r="A115" s="652">
        <f t="shared" si="1"/>
        <v>97</v>
      </c>
      <c r="B115" s="663" t="str">
        <f>IF(基本情報入力シート!C149="","",基本情報入力シート!C149)</f>
        <v/>
      </c>
      <c r="C115" s="672"/>
      <c r="D115" s="672"/>
      <c r="E115" s="672"/>
      <c r="F115" s="672"/>
      <c r="G115" s="672"/>
      <c r="H115" s="672"/>
      <c r="I115" s="672"/>
      <c r="J115" s="672"/>
      <c r="K115" s="679"/>
      <c r="L115" s="683" t="str">
        <f>IF(基本情報入力シート!M149="","",基本情報入力シート!M149)</f>
        <v/>
      </c>
      <c r="M115" s="684" t="str">
        <f>IF(基本情報入力シート!R149="","",基本情報入力シート!R149)</f>
        <v/>
      </c>
      <c r="N115" s="684" t="str">
        <f>IF(基本情報入力シート!W149="","",基本情報入力シート!W149)</f>
        <v/>
      </c>
      <c r="O115" s="698" t="str">
        <f>IF(基本情報入力シート!X149="","",基本情報入力シート!X149)</f>
        <v/>
      </c>
      <c r="P115" s="706" t="str">
        <f>IF(基本情報入力シート!Y149="","",基本情報入力シート!Y149)</f>
        <v/>
      </c>
      <c r="Q115" s="716"/>
      <c r="R115" s="722"/>
      <c r="S115" s="729"/>
      <c r="T115" s="734"/>
      <c r="U115" s="734"/>
      <c r="V115" s="742"/>
    </row>
    <row r="116" spans="1:22" ht="27.75" customHeight="1">
      <c r="A116" s="652">
        <f t="shared" si="1"/>
        <v>98</v>
      </c>
      <c r="B116" s="663" t="str">
        <f>IF(基本情報入力シート!C150="","",基本情報入力シート!C150)</f>
        <v/>
      </c>
      <c r="C116" s="672"/>
      <c r="D116" s="672"/>
      <c r="E116" s="672"/>
      <c r="F116" s="672"/>
      <c r="G116" s="672"/>
      <c r="H116" s="672"/>
      <c r="I116" s="672"/>
      <c r="J116" s="672"/>
      <c r="K116" s="679"/>
      <c r="L116" s="683" t="str">
        <f>IF(基本情報入力シート!M150="","",基本情報入力シート!M150)</f>
        <v/>
      </c>
      <c r="M116" s="684" t="str">
        <f>IF(基本情報入力シート!R150="","",基本情報入力シート!R150)</f>
        <v/>
      </c>
      <c r="N116" s="684" t="str">
        <f>IF(基本情報入力シート!W150="","",基本情報入力シート!W150)</f>
        <v/>
      </c>
      <c r="O116" s="698" t="str">
        <f>IF(基本情報入力シート!X150="","",基本情報入力シート!X150)</f>
        <v/>
      </c>
      <c r="P116" s="706" t="str">
        <f>IF(基本情報入力シート!Y150="","",基本情報入力シート!Y150)</f>
        <v/>
      </c>
      <c r="Q116" s="716"/>
      <c r="R116" s="722"/>
      <c r="S116" s="729"/>
      <c r="T116" s="734"/>
      <c r="U116" s="734"/>
      <c r="V116" s="742"/>
    </row>
    <row r="117" spans="1:22" ht="27.75" customHeight="1">
      <c r="A117" s="652">
        <f t="shared" si="1"/>
        <v>99</v>
      </c>
      <c r="B117" s="663" t="str">
        <f>IF(基本情報入力シート!C151="","",基本情報入力シート!C151)</f>
        <v/>
      </c>
      <c r="C117" s="672"/>
      <c r="D117" s="672"/>
      <c r="E117" s="672"/>
      <c r="F117" s="672"/>
      <c r="G117" s="672"/>
      <c r="H117" s="672"/>
      <c r="I117" s="672"/>
      <c r="J117" s="672"/>
      <c r="K117" s="679"/>
      <c r="L117" s="683" t="str">
        <f>IF(基本情報入力シート!M151="","",基本情報入力シート!M151)</f>
        <v/>
      </c>
      <c r="M117" s="684" t="str">
        <f>IF(基本情報入力シート!R151="","",基本情報入力シート!R151)</f>
        <v/>
      </c>
      <c r="N117" s="684" t="str">
        <f>IF(基本情報入力シート!W151="","",基本情報入力シート!W151)</f>
        <v/>
      </c>
      <c r="O117" s="698" t="str">
        <f>IF(基本情報入力シート!X151="","",基本情報入力シート!X151)</f>
        <v/>
      </c>
      <c r="P117" s="706" t="str">
        <f>IF(基本情報入力シート!Y151="","",基本情報入力シート!Y151)</f>
        <v/>
      </c>
      <c r="Q117" s="716"/>
      <c r="R117" s="722"/>
      <c r="S117" s="729"/>
      <c r="T117" s="734"/>
      <c r="U117" s="734"/>
      <c r="V117" s="742"/>
    </row>
    <row r="118" spans="1:22" ht="27.75" customHeight="1">
      <c r="A118" s="653">
        <f t="shared" si="1"/>
        <v>100</v>
      </c>
      <c r="B118" s="663" t="str">
        <f>IF(基本情報入力シート!C152="","",基本情報入力シート!C152)</f>
        <v/>
      </c>
      <c r="C118" s="672"/>
      <c r="D118" s="672"/>
      <c r="E118" s="672"/>
      <c r="F118" s="672"/>
      <c r="G118" s="672"/>
      <c r="H118" s="672"/>
      <c r="I118" s="672"/>
      <c r="J118" s="672"/>
      <c r="K118" s="679"/>
      <c r="L118" s="684" t="str">
        <f>IF(基本情報入力シート!M152="","",基本情報入力シート!M152)</f>
        <v/>
      </c>
      <c r="M118" s="684" t="str">
        <f>IF(基本情報入力シート!R152="","",基本情報入力シート!R152)</f>
        <v/>
      </c>
      <c r="N118" s="684" t="str">
        <f>IF(基本情報入力シート!W152="","",基本情報入力シート!W152)</f>
        <v/>
      </c>
      <c r="O118" s="699" t="str">
        <f>IF(基本情報入力シート!X152="","",基本情報入力シート!X152)</f>
        <v/>
      </c>
      <c r="P118" s="707" t="str">
        <f>IF(基本情報入力シート!Y152="","",基本情報入力シート!Y152)</f>
        <v/>
      </c>
      <c r="Q118" s="718"/>
      <c r="R118" s="724"/>
      <c r="S118" s="731"/>
      <c r="T118" s="736"/>
      <c r="U118" s="736"/>
      <c r="V118" s="744"/>
    </row>
    <row r="119" spans="1:22">
      <c r="A119" s="654"/>
      <c r="B119" s="664"/>
      <c r="C119" s="673"/>
      <c r="D119" s="673"/>
      <c r="E119" s="673"/>
      <c r="F119" s="673"/>
      <c r="G119" s="673"/>
      <c r="H119" s="673"/>
      <c r="I119" s="673"/>
      <c r="J119" s="673"/>
      <c r="K119" s="673"/>
      <c r="L119" s="673"/>
      <c r="M119" s="673"/>
      <c r="N119" s="673"/>
      <c r="P119" s="708"/>
      <c r="Q119" s="708"/>
      <c r="R119" s="725"/>
      <c r="S119" s="732"/>
      <c r="T119" s="737"/>
      <c r="U119" s="737"/>
    </row>
    <row r="122" spans="1:22">
      <c r="C122" s="113"/>
      <c r="D122" s="113"/>
      <c r="E122" s="113"/>
      <c r="F122" s="113"/>
      <c r="G122" s="113"/>
      <c r="H122" s="113"/>
      <c r="I122" s="113"/>
      <c r="J122" s="113"/>
      <c r="K122" s="113"/>
      <c r="L122" s="113"/>
      <c r="M122" s="113"/>
      <c r="N122" s="113"/>
      <c r="O122" s="113"/>
    </row>
    <row r="123" spans="1:22">
      <c r="B123" s="113"/>
    </row>
  </sheetData>
  <sheetProtection sheet="1" objects="1" scenarios="1" formatCells="0" formatColumns="0" formatRows="0" sort="0" autoFilter="0"/>
  <mergeCells count="119">
    <mergeCell ref="A3:C3"/>
    <mergeCell ref="D3:O3"/>
    <mergeCell ref="B9:O9"/>
    <mergeCell ref="B11:V11"/>
    <mergeCell ref="M13:N13"/>
    <mergeCell ref="M14:N14"/>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O13:O17"/>
    <mergeCell ref="P13:P17"/>
    <mergeCell ref="Q14:Q17"/>
    <mergeCell ref="R14:R17"/>
    <mergeCell ref="S14:S17"/>
    <mergeCell ref="T14:T17"/>
    <mergeCell ref="U14:U18"/>
    <mergeCell ref="V14:V17"/>
  </mergeCells>
  <phoneticPr fontId="30"/>
  <dataValidations count="3">
    <dataValidation type="list" allowBlank="1" showDropDown="0" showInputMessage="1" showErrorMessage="1" sqref="S19:S118">
      <formula1>"特定Ⅰ,特定Ⅱ"</formula1>
    </dataValidation>
    <dataValidation type="list" allowBlank="1" showDropDown="0" showInputMessage="1" showErrorMessage="1" sqref="Q19:Q118">
      <formula1>"加算Ⅰ,加算Ⅱ,加算Ⅲ"</formula1>
    </dataValidation>
    <dataValidation imeMode="halfAlpha" allowBlank="1" showDropDown="0"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27"/>
  <sheetViews>
    <sheetView workbookViewId="0">
      <selection activeCell="H14" sqref="H14"/>
    </sheetView>
  </sheetViews>
  <sheetFormatPr defaultRowHeight="13.5"/>
  <cols>
    <col min="1" max="1" width="48" customWidth="1"/>
  </cols>
  <sheetData>
    <row r="1" spans="1:1">
      <c r="A1" s="745"/>
    </row>
    <row r="2" spans="1:1" ht="22.5" customHeight="1">
      <c r="A2" s="745" t="s">
        <v>21</v>
      </c>
    </row>
    <row r="3" spans="1:1" ht="39.75" customHeight="1">
      <c r="A3" s="746" t="s">
        <v>2</v>
      </c>
    </row>
    <row r="4" spans="1:1" ht="16.5" customHeight="1">
      <c r="A4" s="747" t="s">
        <v>25</v>
      </c>
    </row>
    <row r="5" spans="1:1" ht="16.5" customHeight="1">
      <c r="A5" s="748" t="s">
        <v>29</v>
      </c>
    </row>
    <row r="6" spans="1:1" ht="16.5" customHeight="1">
      <c r="A6" s="748" t="s">
        <v>104</v>
      </c>
    </row>
    <row r="7" spans="1:1" ht="16.5" customHeight="1">
      <c r="A7" s="748" t="s">
        <v>181</v>
      </c>
    </row>
    <row r="8" spans="1:1" ht="16.5" customHeight="1">
      <c r="A8" s="748" t="s">
        <v>9</v>
      </c>
    </row>
    <row r="9" spans="1:1" ht="16.5" customHeight="1">
      <c r="A9" s="748" t="s">
        <v>31</v>
      </c>
    </row>
    <row r="10" spans="1:1" ht="16.5" customHeight="1">
      <c r="A10" s="748" t="s">
        <v>177</v>
      </c>
    </row>
    <row r="11" spans="1:1" ht="16.5" customHeight="1">
      <c r="A11" s="748" t="s">
        <v>183</v>
      </c>
    </row>
    <row r="12" spans="1:1" ht="16.5" customHeight="1">
      <c r="A12" s="748" t="s">
        <v>34</v>
      </c>
    </row>
    <row r="13" spans="1:1" ht="16.5" customHeight="1">
      <c r="A13" s="748" t="s">
        <v>184</v>
      </c>
    </row>
    <row r="14" spans="1:1" ht="16.5" customHeight="1">
      <c r="A14" s="748" t="s">
        <v>185</v>
      </c>
    </row>
    <row r="15" spans="1:1" ht="16.5" customHeight="1">
      <c r="A15" s="748" t="s">
        <v>35</v>
      </c>
    </row>
    <row r="16" spans="1:1" ht="16.5" customHeight="1">
      <c r="A16" s="748" t="s">
        <v>13</v>
      </c>
    </row>
    <row r="17" spans="1:1" ht="16.5" customHeight="1">
      <c r="A17" s="748" t="s">
        <v>38</v>
      </c>
    </row>
    <row r="18" spans="1:1" ht="16.5" customHeight="1">
      <c r="A18" s="748" t="s">
        <v>39</v>
      </c>
    </row>
    <row r="19" spans="1:1" ht="16.5" customHeight="1">
      <c r="A19" s="748" t="s">
        <v>187</v>
      </c>
    </row>
    <row r="20" spans="1:1" ht="16.5" customHeight="1">
      <c r="A20" s="748" t="s">
        <v>42</v>
      </c>
    </row>
    <row r="21" spans="1:1" ht="16.5" customHeight="1">
      <c r="A21" s="748" t="s">
        <v>188</v>
      </c>
    </row>
    <row r="22" spans="1:1" ht="16.5" customHeight="1">
      <c r="A22" s="748" t="s">
        <v>44</v>
      </c>
    </row>
    <row r="23" spans="1:1" ht="16.5" customHeight="1">
      <c r="A23" s="748" t="s">
        <v>190</v>
      </c>
    </row>
    <row r="24" spans="1:1" ht="16.5" customHeight="1">
      <c r="A24" s="748" t="s">
        <v>14</v>
      </c>
    </row>
    <row r="25" spans="1:1" ht="16.5" customHeight="1">
      <c r="A25" s="748" t="s">
        <v>191</v>
      </c>
    </row>
    <row r="26" spans="1:1" ht="16.5" customHeight="1">
      <c r="A26" s="748" t="s">
        <v>145</v>
      </c>
    </row>
    <row r="27" spans="1:1" ht="16.5" customHeight="1">
      <c r="A27" s="749" t="s">
        <v>147</v>
      </c>
    </row>
  </sheetData>
  <phoneticPr fontId="30"/>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大西 知美</cp:lastModifiedBy>
  <dcterms:created xsi:type="dcterms:W3CDTF">2024-07-06T02:08:23Z</dcterms:created>
  <dcterms:modified xsi:type="dcterms:W3CDTF">2024-07-06T02:08:23Z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2024-07-06T02:08:23Z</vt:filetime>
  </property>
</Properties>
</file>